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8" windowWidth="14808" windowHeight="7596"/>
  </bookViews>
  <sheets>
    <sheet name="Приложение 10" sheetId="1" r:id="rId1"/>
  </sheets>
  <definedNames>
    <definedName name="_xlnm.Print_Titles" localSheetId="0">'Приложение 10'!$5:$6</definedName>
    <definedName name="_xlnm.Print_Area" localSheetId="0">'Приложение 10'!$A$1:$BF$105</definedName>
  </definedNames>
  <calcPr calcId="144525"/>
</workbook>
</file>

<file path=xl/calcChain.xml><?xml version="1.0" encoding="utf-8"?>
<calcChain xmlns="http://schemas.openxmlformats.org/spreadsheetml/2006/main">
  <c r="E9" i="1" l="1"/>
  <c r="F9" i="1"/>
  <c r="G9" i="1"/>
  <c r="H9" i="1"/>
  <c r="D9" i="1"/>
  <c r="E8" i="1"/>
  <c r="H87" i="1" l="1"/>
  <c r="H74" i="1" s="1"/>
  <c r="G87" i="1"/>
  <c r="G74" i="1" s="1"/>
  <c r="F87" i="1"/>
  <c r="H84" i="1"/>
  <c r="H83" i="1"/>
  <c r="G84" i="1"/>
  <c r="G83" i="1"/>
  <c r="F84" i="1"/>
  <c r="F83" i="1"/>
  <c r="E84" i="1"/>
  <c r="E83" i="1"/>
  <c r="E87" i="1"/>
  <c r="E85" i="1"/>
  <c r="H94" i="1"/>
  <c r="G94" i="1"/>
  <c r="F94" i="1"/>
  <c r="E94" i="1"/>
  <c r="F74" i="1"/>
  <c r="E86" i="1"/>
  <c r="D74" i="1"/>
  <c r="E74" i="1" l="1"/>
  <c r="E18" i="1"/>
  <c r="E17" i="1" s="1"/>
  <c r="F8" i="1"/>
  <c r="G8" i="1"/>
  <c r="H8" i="1"/>
  <c r="D8" i="1" l="1"/>
  <c r="D52" i="1" l="1"/>
  <c r="D33" i="1"/>
  <c r="E33" i="1" l="1"/>
  <c r="E52" i="1" l="1"/>
  <c r="D88" i="1" l="1"/>
  <c r="D73" i="1" l="1"/>
  <c r="D18" i="1"/>
  <c r="H88" i="1" l="1"/>
  <c r="G88" i="1"/>
  <c r="F88" i="1"/>
  <c r="E88" i="1"/>
  <c r="H65" i="1"/>
  <c r="G65" i="1"/>
  <c r="F65" i="1"/>
  <c r="E65" i="1"/>
  <c r="E51" i="1" s="1"/>
  <c r="D65" i="1"/>
  <c r="D51" i="1" s="1"/>
  <c r="F52" i="1"/>
  <c r="H52" i="1"/>
  <c r="G52" i="1"/>
  <c r="H33" i="1"/>
  <c r="H32" i="1" s="1"/>
  <c r="G33" i="1"/>
  <c r="G32" i="1" s="1"/>
  <c r="F33" i="1"/>
  <c r="F32" i="1" s="1"/>
  <c r="E32" i="1"/>
  <c r="D32" i="1"/>
  <c r="H18" i="1"/>
  <c r="H17" i="1" s="1"/>
  <c r="G18" i="1"/>
  <c r="G17" i="1" s="1"/>
  <c r="F18" i="1"/>
  <c r="F17" i="1" s="1"/>
  <c r="D17" i="1"/>
  <c r="F105" i="1" l="1"/>
  <c r="D105" i="1"/>
  <c r="E73" i="1"/>
  <c r="E105" i="1" s="1"/>
  <c r="H51" i="1"/>
  <c r="G51" i="1"/>
  <c r="F51" i="1"/>
  <c r="H73" i="1"/>
  <c r="H105" i="1" s="1"/>
  <c r="F73" i="1"/>
  <c r="G73" i="1"/>
  <c r="G105" i="1" s="1"/>
</calcChain>
</file>

<file path=xl/sharedStrings.xml><?xml version="1.0" encoding="utf-8"?>
<sst xmlns="http://schemas.openxmlformats.org/spreadsheetml/2006/main" count="149" uniqueCount="82">
  <si>
    <t>№ п/п</t>
  </si>
  <si>
    <t>Наименование муниципальной услуги/работы</t>
  </si>
  <si>
    <t>Наименование показателя,  единицы измерения</t>
  </si>
  <si>
    <t>Проект</t>
  </si>
  <si>
    <t>Всего объем субсидий на финансовое обеспечение выполнения муниципальных заданий, тыс. рублей</t>
  </si>
  <si>
    <t>Муниципальные услуги:</t>
  </si>
  <si>
    <t>Тыс. рублей</t>
  </si>
  <si>
    <t>Муниципальные работы:</t>
  </si>
  <si>
    <t>Обеспечение соблюдения лесного законодательства, выявление нарушений и принятие мер в соответствии с законодательством</t>
  </si>
  <si>
    <t>Тушение лесных пожаров</t>
  </si>
  <si>
    <t>Обеспечение сохранности и целостности историко-архитектурного комплекса, исторической среды и ландшафтов</t>
  </si>
  <si>
    <t>40 828</t>
  </si>
  <si>
    <t>Управление образования администрации города Югорска</t>
  </si>
  <si>
    <t>Объем субсидий муниципальным бюджетным и автономным учреждениям на финансовое обеспечение муниципальных заданий на оказание муниципальных услуг (выполнение работ)</t>
  </si>
  <si>
    <t>Организация отдыха детей и молодежи</t>
  </si>
  <si>
    <t>Реализация дополнительных общеразвивающих программ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</si>
  <si>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</si>
  <si>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</si>
  <si>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</si>
  <si>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</si>
  <si>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Присмотр и уход</t>
  </si>
  <si>
    <t>Управление культуры администрации города Югорска</t>
  </si>
  <si>
    <t>Организация и проведение мероприятий</t>
  </si>
  <si>
    <t>Публичный показ музейных предметов, музейных коллекций</t>
  </si>
  <si>
    <t xml:space="preserve">Библиотечное, библиографическое и информационное обслуживание пользователей библиотеки </t>
  </si>
  <si>
    <t>Реализация дополнительных предпрофессиональных программ в области искусств</t>
  </si>
  <si>
    <t>Организация деятельности клубных формирований и формирований самодеятельного народного творчества</t>
  </si>
  <si>
    <t>Формирование, учёт, изучение, обеспечение физического сохранения и безопасности фондов библиотек, включая оцифровку фондов</t>
  </si>
  <si>
    <t xml:space="preserve">Формирование, учёт, изучение, обеспечение физического сохранения и безопасности музейных предметов, музейных коллекций </t>
  </si>
  <si>
    <t>Управление социальной политики администрации города Югорска</t>
  </si>
  <si>
    <t>Спортивная подготовка по неолимпийским видам спорта</t>
  </si>
  <si>
    <t>Спортивная подготовка по олимпийским видам спорта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</si>
  <si>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</si>
  <si>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</si>
  <si>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досуга детей, подростков и молодежи</t>
  </si>
  <si>
    <t>Организация и проведение официальных спортивных мероприятий</t>
  </si>
  <si>
    <t>Организация и проведение спортивно – оздоровительной работы по развитию физической культуры и спорта среди различных групп населения</t>
  </si>
  <si>
    <t>Итого расходов на выполнение муниципальных заданий</t>
  </si>
  <si>
    <t>Обеспечение участия спортивных сборных команд в официальных спортивных мероприятиях</t>
  </si>
  <si>
    <t xml:space="preserve"> </t>
  </si>
  <si>
    <t>2024 год</t>
  </si>
  <si>
    <t>Департамент муниципальной собственности и градостроительства администрации города Югорска</t>
  </si>
  <si>
    <t xml:space="preserve">Предоставление питания </t>
  </si>
  <si>
    <t>Приложение 10 к пояснительной записке</t>
  </si>
  <si>
    <t>Сведения о выполнении муниципальными учреждениями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</t>
  </si>
  <si>
    <t>2025 год</t>
  </si>
  <si>
    <t>Предупреждение возникновения и распространения лесных пожаров, включая территорию ООПТ</t>
  </si>
  <si>
    <r>
      <t>Муниципальные услуги</t>
    </r>
    <r>
      <rPr>
        <sz val="10"/>
        <rFont val="PT Astra Serif"/>
        <family val="1"/>
        <charset val="204"/>
      </rPr>
      <t>:</t>
    </r>
  </si>
  <si>
    <t xml:space="preserve">Отчет за 2022 год </t>
  </si>
  <si>
    <t>2026 год</t>
  </si>
  <si>
    <t>Администрация города Югорска</t>
  </si>
  <si>
    <t>Производство и выпуск сетевого издания</t>
  </si>
  <si>
    <t>Размещение информации, Мбайт</t>
  </si>
  <si>
    <t>Реализация дополнительных образовательных программ спортивной подготовки по олимпийским видам спорта</t>
  </si>
  <si>
    <t>Оценка (ожидаемое исполнение) за 2023 год</t>
  </si>
  <si>
    <t xml:space="preserve">Осуществление издательской деятельности </t>
  </si>
  <si>
    <t>Количество проверок, ед</t>
  </si>
  <si>
    <t>Площадь, га</t>
  </si>
  <si>
    <t>Протяженность, км</t>
  </si>
  <si>
    <t>Количество единиц, шт</t>
  </si>
  <si>
    <t>Площадь территории, м2</t>
  </si>
  <si>
    <t>Число человеко-дней пребывания, человеко-день</t>
  </si>
  <si>
    <t>Количество человеко-часов, человеко-час</t>
  </si>
  <si>
    <t>Число обучающихся, человек</t>
  </si>
  <si>
    <t>Число детей, человек</t>
  </si>
  <si>
    <t>Количество проведенных мероприятий, единица</t>
  </si>
  <si>
    <t xml:space="preserve">Число посетителей, человек </t>
  </si>
  <si>
    <t>Количество посещений, единица</t>
  </si>
  <si>
    <t>Количество клубных формирований, ед</t>
  </si>
  <si>
    <t>Количество документов, ед</t>
  </si>
  <si>
    <t>Количество предметов, ед</t>
  </si>
  <si>
    <t>Число лиц, прошедших спортивную подготовку на этапах спортивной подготовки, человек</t>
  </si>
  <si>
    <t>Количество человек, человек</t>
  </si>
  <si>
    <t>Количество мероприятий, ед</t>
  </si>
  <si>
    <t>Количество общественных объединений, ед</t>
  </si>
  <si>
    <t>Количество мероприятий, шт</t>
  </si>
  <si>
    <t>Количество привлеченных лиц, чел</t>
  </si>
  <si>
    <t>Количество номеров, шт</t>
  </si>
  <si>
    <t>Количество печатных страниц, шт</t>
  </si>
  <si>
    <t>Реализация дополнительных образовательных программ спортивной подготовки по неолимпийским видам спорта</t>
  </si>
  <si>
    <t>Количество человеко-часов, человек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</si>
  <si>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 ГТО)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</si>
</sst>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name val="PT Astra Serif"/>
      <family val="1"/>
      <charset val="204"/>
    </font>
    <font>
      <sz val="10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0"/>
      <name val="PT Astra Serif"/>
      <family val="1"/>
      <charset val="204"/>
    </font>
    <font>
      <i/>
      <sz val="10"/>
      <name val="PT Astra Serif"/>
      <family val="1"/>
      <charset val="204"/>
    </font>
    <font>
      <b/>
      <i/>
      <sz val="10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9" fillId="2" borderId="0" xfId="0" applyFont="1" applyFill="1"/>
    <xf numFmtId="0" fontId="10" fillId="2" borderId="0" xfId="0" applyFont="1" applyFill="1"/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0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06"/>
  <sheetViews>
    <sheetView tabSelected="1" view="pageBreakPreview" zoomScale="70" zoomScaleNormal="80" zoomScaleSheetLayoutView="70" workbookViewId="0">
      <selection activeCell="B5" sqref="A5:H106"/>
    </sheetView>
  </sheetViews>
  <sheetFormatPr defaultColWidth="8.88671875" defaultRowHeight="14.4" x14ac:dyDescent="0.3"/>
  <cols>
    <col min="1" max="1" width="4.44140625" style="1" customWidth="1"/>
    <col min="2" max="2" width="53.33203125" style="5" customWidth="1"/>
    <col min="3" max="3" width="15.109375" style="5" customWidth="1"/>
    <col min="4" max="4" width="10.88671875" style="5" customWidth="1"/>
    <col min="5" max="5" width="11.6640625" style="5" customWidth="1"/>
    <col min="6" max="6" width="10.6640625" style="5" customWidth="1"/>
    <col min="7" max="7" width="10.44140625" style="5" customWidth="1"/>
    <col min="8" max="8" width="10.5546875" style="5" customWidth="1"/>
    <col min="9" max="9" width="8.88671875" style="1" hidden="1" customWidth="1"/>
    <col min="10" max="18" width="0" style="1" hidden="1" customWidth="1"/>
    <col min="19" max="36" width="8.88671875" style="1" hidden="1" customWidth="1"/>
    <col min="37" max="57" width="0" style="1" hidden="1" customWidth="1"/>
    <col min="58" max="61" width="8.88671875" style="1" hidden="1" customWidth="1"/>
    <col min="62" max="64" width="0" style="1" hidden="1" customWidth="1"/>
    <col min="65" max="16384" width="8.88671875" style="1"/>
  </cols>
  <sheetData>
    <row r="1" spans="1:8" ht="16.8" x14ac:dyDescent="0.3">
      <c r="A1" s="7" t="s">
        <v>43</v>
      </c>
      <c r="B1" s="7"/>
      <c r="C1" s="7"/>
      <c r="D1" s="7"/>
      <c r="E1" s="7"/>
      <c r="F1" s="7"/>
      <c r="G1" s="7"/>
      <c r="H1" s="7"/>
    </row>
    <row r="2" spans="1:8" x14ac:dyDescent="0.3">
      <c r="A2" s="2"/>
      <c r="B2" s="2"/>
      <c r="C2" s="2"/>
      <c r="D2" s="2"/>
      <c r="E2" s="2"/>
      <c r="F2" s="2"/>
      <c r="G2" s="2"/>
      <c r="H2" s="2"/>
    </row>
    <row r="3" spans="1:8" ht="71.400000000000006" customHeight="1" x14ac:dyDescent="0.3">
      <c r="A3" s="6" t="s">
        <v>44</v>
      </c>
      <c r="B3" s="6"/>
      <c r="C3" s="6"/>
      <c r="D3" s="6"/>
      <c r="E3" s="6"/>
      <c r="F3" s="6"/>
      <c r="G3" s="6"/>
      <c r="H3" s="6"/>
    </row>
    <row r="4" spans="1:8" ht="22.95" customHeight="1" x14ac:dyDescent="0.3">
      <c r="A4" s="2"/>
      <c r="B4" s="2"/>
      <c r="C4" s="2"/>
      <c r="D4" s="2"/>
      <c r="E4" s="2"/>
      <c r="F4" s="2"/>
      <c r="G4" s="2"/>
      <c r="H4" s="2"/>
    </row>
    <row r="5" spans="1:8" ht="35.4" customHeight="1" x14ac:dyDescent="0.3">
      <c r="A5" s="8" t="s">
        <v>0</v>
      </c>
      <c r="B5" s="8" t="s">
        <v>1</v>
      </c>
      <c r="C5" s="8" t="s">
        <v>2</v>
      </c>
      <c r="D5" s="8" t="s">
        <v>48</v>
      </c>
      <c r="E5" s="8" t="s">
        <v>54</v>
      </c>
      <c r="F5" s="8" t="s">
        <v>3</v>
      </c>
      <c r="G5" s="8"/>
      <c r="H5" s="8"/>
    </row>
    <row r="6" spans="1:8" ht="21.6" customHeight="1" x14ac:dyDescent="0.3">
      <c r="A6" s="8"/>
      <c r="B6" s="8"/>
      <c r="C6" s="8"/>
      <c r="D6" s="8"/>
      <c r="E6" s="8"/>
      <c r="F6" s="9" t="s">
        <v>40</v>
      </c>
      <c r="G6" s="9" t="s">
        <v>45</v>
      </c>
      <c r="H6" s="9" t="s">
        <v>49</v>
      </c>
    </row>
    <row r="7" spans="1:8" ht="21.6" customHeight="1" x14ac:dyDescent="0.3">
      <c r="A7" s="10" t="s">
        <v>50</v>
      </c>
      <c r="B7" s="10"/>
      <c r="C7" s="10"/>
      <c r="D7" s="10"/>
      <c r="E7" s="10"/>
      <c r="F7" s="10"/>
      <c r="G7" s="10"/>
      <c r="H7" s="10"/>
    </row>
    <row r="8" spans="1:8" ht="34.200000000000003" customHeight="1" x14ac:dyDescent="0.3">
      <c r="A8" s="9"/>
      <c r="B8" s="11" t="s">
        <v>4</v>
      </c>
      <c r="C8" s="11"/>
      <c r="D8" s="12">
        <f>D9</f>
        <v>0</v>
      </c>
      <c r="E8" s="12">
        <f>E11+E13+E15</f>
        <v>19444.900000000001</v>
      </c>
      <c r="F8" s="12">
        <f t="shared" ref="F8:H8" si="0">F11+F13+F15</f>
        <v>27000</v>
      </c>
      <c r="G8" s="12">
        <f t="shared" si="0"/>
        <v>27000</v>
      </c>
      <c r="H8" s="12">
        <f t="shared" si="0"/>
        <v>27000</v>
      </c>
    </row>
    <row r="9" spans="1:8" ht="21.6" customHeight="1" x14ac:dyDescent="0.3">
      <c r="A9" s="9"/>
      <c r="B9" s="13" t="s">
        <v>7</v>
      </c>
      <c r="C9" s="14"/>
      <c r="D9" s="15">
        <f>D11+D13+D15</f>
        <v>0</v>
      </c>
      <c r="E9" s="15">
        <f t="shared" ref="E9:H9" si="1">E11+E13+E15</f>
        <v>19444.900000000001</v>
      </c>
      <c r="F9" s="15">
        <f t="shared" si="1"/>
        <v>27000</v>
      </c>
      <c r="G9" s="15">
        <f t="shared" si="1"/>
        <v>27000</v>
      </c>
      <c r="H9" s="15">
        <f t="shared" si="1"/>
        <v>27000</v>
      </c>
    </row>
    <row r="10" spans="1:8" ht="37.200000000000003" customHeight="1" x14ac:dyDescent="0.3">
      <c r="A10" s="16">
        <v>1</v>
      </c>
      <c r="B10" s="17" t="s">
        <v>55</v>
      </c>
      <c r="C10" s="14" t="s">
        <v>77</v>
      </c>
      <c r="D10" s="9">
        <v>0</v>
      </c>
      <c r="E10" s="9">
        <v>34</v>
      </c>
      <c r="F10" s="9">
        <v>51</v>
      </c>
      <c r="G10" s="9">
        <v>51</v>
      </c>
      <c r="H10" s="9">
        <v>51</v>
      </c>
    </row>
    <row r="11" spans="1:8" ht="21.6" customHeight="1" x14ac:dyDescent="0.3">
      <c r="A11" s="18"/>
      <c r="B11" s="19"/>
      <c r="C11" s="14" t="s">
        <v>6</v>
      </c>
      <c r="D11" s="12">
        <v>0</v>
      </c>
      <c r="E11" s="12">
        <v>6360.2</v>
      </c>
      <c r="F11" s="12">
        <v>8850</v>
      </c>
      <c r="G11" s="12">
        <v>8559.5</v>
      </c>
      <c r="H11" s="12">
        <v>8559.5</v>
      </c>
    </row>
    <row r="12" spans="1:8" ht="48" customHeight="1" x14ac:dyDescent="0.3">
      <c r="A12" s="18"/>
      <c r="B12" s="19"/>
      <c r="C12" s="14" t="s">
        <v>78</v>
      </c>
      <c r="D12" s="9">
        <v>0</v>
      </c>
      <c r="E12" s="9">
        <v>933</v>
      </c>
      <c r="F12" s="20">
        <v>1400</v>
      </c>
      <c r="G12" s="20">
        <v>1400</v>
      </c>
      <c r="H12" s="20">
        <v>1400</v>
      </c>
    </row>
    <row r="13" spans="1:8" ht="22.2" customHeight="1" x14ac:dyDescent="0.3">
      <c r="A13" s="21"/>
      <c r="B13" s="22"/>
      <c r="C13" s="14" t="s">
        <v>6</v>
      </c>
      <c r="D13" s="12">
        <v>0</v>
      </c>
      <c r="E13" s="12">
        <v>1333.9</v>
      </c>
      <c r="F13" s="12">
        <v>1850.7</v>
      </c>
      <c r="G13" s="12">
        <v>1923.4</v>
      </c>
      <c r="H13" s="12">
        <v>1923.4</v>
      </c>
    </row>
    <row r="14" spans="1:8" ht="48" customHeight="1" x14ac:dyDescent="0.3">
      <c r="A14" s="16">
        <v>2</v>
      </c>
      <c r="B14" s="17" t="s">
        <v>51</v>
      </c>
      <c r="C14" s="14" t="s">
        <v>52</v>
      </c>
      <c r="D14" s="9">
        <v>0</v>
      </c>
      <c r="E14" s="20">
        <v>142463</v>
      </c>
      <c r="F14" s="20">
        <v>200000</v>
      </c>
      <c r="G14" s="20">
        <v>200000</v>
      </c>
      <c r="H14" s="20">
        <v>200000</v>
      </c>
    </row>
    <row r="15" spans="1:8" ht="21.6" customHeight="1" x14ac:dyDescent="0.3">
      <c r="A15" s="21"/>
      <c r="B15" s="22"/>
      <c r="C15" s="14" t="s">
        <v>6</v>
      </c>
      <c r="D15" s="9">
        <v>0</v>
      </c>
      <c r="E15" s="12">
        <v>11750.8</v>
      </c>
      <c r="F15" s="12">
        <v>16299.3</v>
      </c>
      <c r="G15" s="12">
        <v>16517.099999999999</v>
      </c>
      <c r="H15" s="12">
        <v>16517.099999999999</v>
      </c>
    </row>
    <row r="16" spans="1:8" ht="25.2" customHeight="1" x14ac:dyDescent="0.3">
      <c r="A16" s="10" t="s">
        <v>41</v>
      </c>
      <c r="B16" s="10"/>
      <c r="C16" s="10"/>
      <c r="D16" s="10"/>
      <c r="E16" s="10"/>
      <c r="F16" s="10"/>
      <c r="G16" s="10"/>
      <c r="H16" s="10"/>
    </row>
    <row r="17" spans="1:8" ht="33" customHeight="1" x14ac:dyDescent="0.3">
      <c r="A17" s="9"/>
      <c r="B17" s="11" t="s">
        <v>4</v>
      </c>
      <c r="C17" s="11"/>
      <c r="D17" s="12">
        <f>D18</f>
        <v>26998.3</v>
      </c>
      <c r="E17" s="12">
        <f>E18</f>
        <v>28584.499999999996</v>
      </c>
      <c r="F17" s="12">
        <f>F18</f>
        <v>14299.300000000001</v>
      </c>
      <c r="G17" s="12">
        <f>G18</f>
        <v>10000</v>
      </c>
      <c r="H17" s="12">
        <f>H18</f>
        <v>10000</v>
      </c>
    </row>
    <row r="18" spans="1:8" ht="19.2" customHeight="1" x14ac:dyDescent="0.3">
      <c r="A18" s="9"/>
      <c r="B18" s="13" t="s">
        <v>7</v>
      </c>
      <c r="C18" s="14"/>
      <c r="D18" s="15">
        <f>D20+D22+D28+D30+D24+D26</f>
        <v>26998.3</v>
      </c>
      <c r="E18" s="15">
        <f>E20+E22+E28+E30+E24+E26</f>
        <v>28584.499999999996</v>
      </c>
      <c r="F18" s="15">
        <f>F20+F22+F28+F30+F24+F26</f>
        <v>14299.300000000001</v>
      </c>
      <c r="G18" s="15">
        <f>G20+G22+G28+G30+G24+G26</f>
        <v>10000</v>
      </c>
      <c r="H18" s="15">
        <f>H20+H22+H28+H30+H24+H26</f>
        <v>10000</v>
      </c>
    </row>
    <row r="19" spans="1:8" ht="43.95" customHeight="1" x14ac:dyDescent="0.3">
      <c r="A19" s="8">
        <v>1</v>
      </c>
      <c r="B19" s="11" t="s">
        <v>8</v>
      </c>
      <c r="C19" s="14" t="s">
        <v>56</v>
      </c>
      <c r="D19" s="9">
        <v>1</v>
      </c>
      <c r="E19" s="9">
        <v>1</v>
      </c>
      <c r="F19" s="9">
        <v>1</v>
      </c>
      <c r="G19" s="9">
        <v>1</v>
      </c>
      <c r="H19" s="9">
        <v>1</v>
      </c>
    </row>
    <row r="20" spans="1:8" ht="20.399999999999999" customHeight="1" x14ac:dyDescent="0.3">
      <c r="A20" s="8"/>
      <c r="B20" s="11"/>
      <c r="C20" s="14" t="s">
        <v>6</v>
      </c>
      <c r="D20" s="12">
        <v>11925.1</v>
      </c>
      <c r="E20" s="12">
        <v>12105.6</v>
      </c>
      <c r="F20" s="12">
        <v>7490.4</v>
      </c>
      <c r="G20" s="12">
        <v>5266.5</v>
      </c>
      <c r="H20" s="12">
        <v>5266.5</v>
      </c>
    </row>
    <row r="21" spans="1:8" ht="27" customHeight="1" x14ac:dyDescent="0.3">
      <c r="A21" s="8">
        <v>2</v>
      </c>
      <c r="B21" s="11" t="s">
        <v>9</v>
      </c>
      <c r="C21" s="14" t="s">
        <v>57</v>
      </c>
      <c r="D21" s="9">
        <v>15.67</v>
      </c>
      <c r="E21" s="9">
        <v>15.67</v>
      </c>
      <c r="F21" s="9">
        <v>15.67</v>
      </c>
      <c r="G21" s="9">
        <v>15.67</v>
      </c>
      <c r="H21" s="9">
        <v>15.67</v>
      </c>
    </row>
    <row r="22" spans="1:8" ht="16.95" customHeight="1" x14ac:dyDescent="0.3">
      <c r="A22" s="8"/>
      <c r="B22" s="11"/>
      <c r="C22" s="14" t="s">
        <v>6</v>
      </c>
      <c r="D22" s="12">
        <v>3425.5</v>
      </c>
      <c r="E22" s="12">
        <v>3730.3</v>
      </c>
      <c r="F22" s="12">
        <v>1951.6</v>
      </c>
      <c r="G22" s="12">
        <v>1378.5</v>
      </c>
      <c r="H22" s="12">
        <v>1378.5</v>
      </c>
    </row>
    <row r="23" spans="1:8" ht="31.95" customHeight="1" x14ac:dyDescent="0.3">
      <c r="A23" s="8">
        <v>3</v>
      </c>
      <c r="B23" s="11" t="s">
        <v>46</v>
      </c>
      <c r="C23" s="14" t="s">
        <v>57</v>
      </c>
      <c r="D23" s="9">
        <v>77.5</v>
      </c>
      <c r="E23" s="9">
        <v>77.5</v>
      </c>
      <c r="F23" s="9">
        <v>77.5</v>
      </c>
      <c r="G23" s="9">
        <v>77.5</v>
      </c>
      <c r="H23" s="9">
        <v>77.5</v>
      </c>
    </row>
    <row r="24" spans="1:8" ht="22.2" customHeight="1" x14ac:dyDescent="0.3">
      <c r="A24" s="8"/>
      <c r="B24" s="11"/>
      <c r="C24" s="14" t="s">
        <v>6</v>
      </c>
      <c r="D24" s="12">
        <v>2740.7</v>
      </c>
      <c r="E24" s="12">
        <v>3007.1</v>
      </c>
      <c r="F24" s="12">
        <v>1503.1</v>
      </c>
      <c r="G24" s="12">
        <v>1041.0999999999999</v>
      </c>
      <c r="H24" s="12">
        <v>1041.0999999999999</v>
      </c>
    </row>
    <row r="25" spans="1:8" ht="30.6" customHeight="1" x14ac:dyDescent="0.3">
      <c r="A25" s="8"/>
      <c r="B25" s="11"/>
      <c r="C25" s="14" t="s">
        <v>58</v>
      </c>
      <c r="D25" s="9">
        <v>50</v>
      </c>
      <c r="E25" s="9">
        <v>50</v>
      </c>
      <c r="F25" s="9">
        <v>50</v>
      </c>
      <c r="G25" s="9">
        <v>50</v>
      </c>
      <c r="H25" s="9">
        <v>50</v>
      </c>
    </row>
    <row r="26" spans="1:8" ht="21" customHeight="1" x14ac:dyDescent="0.3">
      <c r="A26" s="8"/>
      <c r="B26" s="11"/>
      <c r="C26" s="14" t="s">
        <v>6</v>
      </c>
      <c r="D26" s="12">
        <v>3425.6</v>
      </c>
      <c r="E26" s="12">
        <v>3007.1</v>
      </c>
      <c r="F26" s="12">
        <v>1503.1</v>
      </c>
      <c r="G26" s="12">
        <v>1041.0999999999999</v>
      </c>
      <c r="H26" s="12">
        <v>1041.0999999999999</v>
      </c>
    </row>
    <row r="27" spans="1:8" ht="39" customHeight="1" x14ac:dyDescent="0.3">
      <c r="A27" s="8"/>
      <c r="B27" s="11"/>
      <c r="C27" s="14" t="s">
        <v>59</v>
      </c>
      <c r="D27" s="9">
        <v>3</v>
      </c>
      <c r="E27" s="9">
        <v>3</v>
      </c>
      <c r="F27" s="9">
        <v>3</v>
      </c>
      <c r="G27" s="9">
        <v>3</v>
      </c>
      <c r="H27" s="9">
        <v>3</v>
      </c>
    </row>
    <row r="28" spans="1:8" ht="16.95" customHeight="1" x14ac:dyDescent="0.3">
      <c r="A28" s="8"/>
      <c r="B28" s="11"/>
      <c r="C28" s="14" t="s">
        <v>6</v>
      </c>
      <c r="D28" s="12">
        <v>2740.7</v>
      </c>
      <c r="E28" s="12">
        <v>3006.1</v>
      </c>
      <c r="F28" s="12">
        <v>1851.1</v>
      </c>
      <c r="G28" s="12">
        <v>1272.8</v>
      </c>
      <c r="H28" s="12">
        <v>1272.8</v>
      </c>
    </row>
    <row r="29" spans="1:8" ht="55.2" customHeight="1" x14ac:dyDescent="0.3">
      <c r="A29" s="8">
        <v>4</v>
      </c>
      <c r="B29" s="11" t="s">
        <v>10</v>
      </c>
      <c r="C29" s="14" t="s">
        <v>60</v>
      </c>
      <c r="D29" s="9" t="s">
        <v>11</v>
      </c>
      <c r="E29" s="20">
        <v>40828</v>
      </c>
      <c r="F29" s="20">
        <v>0</v>
      </c>
      <c r="G29" s="20">
        <v>0</v>
      </c>
      <c r="H29" s="20">
        <v>0</v>
      </c>
    </row>
    <row r="30" spans="1:8" x14ac:dyDescent="0.3">
      <c r="A30" s="8"/>
      <c r="B30" s="11"/>
      <c r="C30" s="14" t="s">
        <v>6</v>
      </c>
      <c r="D30" s="12">
        <v>2740.7</v>
      </c>
      <c r="E30" s="12">
        <v>3728.3</v>
      </c>
      <c r="F30" s="12">
        <v>0</v>
      </c>
      <c r="G30" s="12">
        <v>0</v>
      </c>
      <c r="H30" s="12">
        <v>0</v>
      </c>
    </row>
    <row r="31" spans="1:8" ht="15.6" x14ac:dyDescent="0.3">
      <c r="A31" s="10" t="s">
        <v>12</v>
      </c>
      <c r="B31" s="10"/>
      <c r="C31" s="10"/>
      <c r="D31" s="10"/>
      <c r="E31" s="10"/>
      <c r="F31" s="10"/>
      <c r="G31" s="10"/>
      <c r="H31" s="10"/>
    </row>
    <row r="32" spans="1:8" ht="51" customHeight="1" x14ac:dyDescent="0.3">
      <c r="A32" s="9"/>
      <c r="B32" s="14" t="s">
        <v>13</v>
      </c>
      <c r="C32" s="14" t="s">
        <v>6</v>
      </c>
      <c r="D32" s="12">
        <f>D33</f>
        <v>1593504.1</v>
      </c>
      <c r="E32" s="12">
        <f>E33</f>
        <v>1781485.2000000002</v>
      </c>
      <c r="F32" s="12">
        <f>F33</f>
        <v>1713411.5</v>
      </c>
      <c r="G32" s="12">
        <f>G33</f>
        <v>1773210.0000000002</v>
      </c>
      <c r="H32" s="12">
        <f>H33</f>
        <v>1773197.4000000001</v>
      </c>
    </row>
    <row r="33" spans="1:65" ht="21.6" customHeight="1" x14ac:dyDescent="0.3">
      <c r="A33" s="9"/>
      <c r="B33" s="13" t="s">
        <v>5</v>
      </c>
      <c r="C33" s="14"/>
      <c r="D33" s="15">
        <f>D37+D39+D41+D43+D45+D47+D35+D49</f>
        <v>1593504.1</v>
      </c>
      <c r="E33" s="15">
        <f>E35+E37+E39+E41+E43+E45+E47+E49</f>
        <v>1781485.2000000002</v>
      </c>
      <c r="F33" s="15">
        <f>F35+F37+F39+F41+F43+F45+F47+F49</f>
        <v>1713411.5</v>
      </c>
      <c r="G33" s="15">
        <f>G35+G37+G39+G41+G43+G45+G47+G49</f>
        <v>1773210.0000000002</v>
      </c>
      <c r="H33" s="15">
        <f>H35+H37+H39+H41+H43+H45+H47+H49</f>
        <v>1773197.4000000001</v>
      </c>
    </row>
    <row r="34" spans="1:65" ht="43.2" customHeight="1" x14ac:dyDescent="0.3">
      <c r="A34" s="8">
        <v>1</v>
      </c>
      <c r="B34" s="11" t="s">
        <v>14</v>
      </c>
      <c r="C34" s="14" t="s">
        <v>61</v>
      </c>
      <c r="D34" s="20">
        <v>21026</v>
      </c>
      <c r="E34" s="20">
        <v>22224</v>
      </c>
      <c r="F34" s="20">
        <v>20433</v>
      </c>
      <c r="G34" s="20">
        <v>20433</v>
      </c>
      <c r="H34" s="20">
        <v>20433</v>
      </c>
    </row>
    <row r="35" spans="1:65" ht="19.2" customHeight="1" x14ac:dyDescent="0.3">
      <c r="A35" s="8"/>
      <c r="B35" s="11"/>
      <c r="C35" s="14" t="s">
        <v>6</v>
      </c>
      <c r="D35" s="12">
        <v>7468.6</v>
      </c>
      <c r="E35" s="12">
        <v>8268.4</v>
      </c>
      <c r="F35" s="12">
        <v>8091.5</v>
      </c>
      <c r="G35" s="12">
        <v>7882.5</v>
      </c>
      <c r="H35" s="12">
        <v>7882.5</v>
      </c>
    </row>
    <row r="36" spans="1:65" ht="41.4" customHeight="1" x14ac:dyDescent="0.3">
      <c r="A36" s="8">
        <v>2</v>
      </c>
      <c r="B36" s="11" t="s">
        <v>15</v>
      </c>
      <c r="C36" s="14" t="s">
        <v>62</v>
      </c>
      <c r="D36" s="20">
        <v>97965</v>
      </c>
      <c r="E36" s="20">
        <v>114677</v>
      </c>
      <c r="F36" s="20">
        <v>57089</v>
      </c>
      <c r="G36" s="20">
        <v>57089</v>
      </c>
      <c r="H36" s="20">
        <v>57089</v>
      </c>
    </row>
    <row r="37" spans="1:65" ht="23.4" customHeight="1" x14ac:dyDescent="0.3">
      <c r="A37" s="8"/>
      <c r="B37" s="11"/>
      <c r="C37" s="14" t="s">
        <v>6</v>
      </c>
      <c r="D37" s="12">
        <v>31982.6</v>
      </c>
      <c r="E37" s="12">
        <v>34998.9</v>
      </c>
      <c r="F37" s="12">
        <v>17056</v>
      </c>
      <c r="G37" s="12">
        <v>6892.9</v>
      </c>
      <c r="H37" s="12">
        <v>6892.9</v>
      </c>
    </row>
    <row r="38" spans="1:65" ht="47.4" customHeight="1" x14ac:dyDescent="0.3">
      <c r="A38" s="8">
        <v>3</v>
      </c>
      <c r="B38" s="11" t="s">
        <v>16</v>
      </c>
      <c r="C38" s="14" t="s">
        <v>63</v>
      </c>
      <c r="D38" s="20">
        <v>2366</v>
      </c>
      <c r="E38" s="20">
        <v>2199</v>
      </c>
      <c r="F38" s="20">
        <v>2098</v>
      </c>
      <c r="G38" s="20">
        <v>2098</v>
      </c>
      <c r="H38" s="20">
        <v>2098</v>
      </c>
    </row>
    <row r="39" spans="1:65" ht="18.600000000000001" customHeight="1" x14ac:dyDescent="0.3">
      <c r="A39" s="8"/>
      <c r="B39" s="11"/>
      <c r="C39" s="14" t="s">
        <v>6</v>
      </c>
      <c r="D39" s="12">
        <v>679373.5</v>
      </c>
      <c r="E39" s="12">
        <v>746049.2</v>
      </c>
      <c r="F39" s="12">
        <v>764126.1</v>
      </c>
      <c r="G39" s="12">
        <v>770611.6</v>
      </c>
      <c r="H39" s="12">
        <v>769411.6</v>
      </c>
    </row>
    <row r="40" spans="1:65" ht="45.6" customHeight="1" x14ac:dyDescent="0.3">
      <c r="A40" s="8">
        <v>4</v>
      </c>
      <c r="B40" s="11" t="s">
        <v>17</v>
      </c>
      <c r="C40" s="14" t="s">
        <v>63</v>
      </c>
      <c r="D40" s="20">
        <v>2309</v>
      </c>
      <c r="E40" s="20">
        <v>2269</v>
      </c>
      <c r="F40" s="20">
        <v>1895</v>
      </c>
      <c r="G40" s="20">
        <v>1895</v>
      </c>
      <c r="H40" s="20">
        <v>1895</v>
      </c>
    </row>
    <row r="41" spans="1:65" ht="16.2" customHeight="1" x14ac:dyDescent="0.3">
      <c r="A41" s="8"/>
      <c r="B41" s="11"/>
      <c r="C41" s="14" t="s">
        <v>6</v>
      </c>
      <c r="D41" s="12">
        <v>316971.2</v>
      </c>
      <c r="E41" s="12">
        <v>366257</v>
      </c>
      <c r="F41" s="12">
        <v>331994.59999999998</v>
      </c>
      <c r="G41" s="12">
        <v>360443.8</v>
      </c>
      <c r="H41" s="12">
        <v>360955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</row>
    <row r="42" spans="1:65" ht="44.4" customHeight="1" x14ac:dyDescent="0.3">
      <c r="A42" s="8">
        <v>5</v>
      </c>
      <c r="B42" s="11" t="s">
        <v>18</v>
      </c>
      <c r="C42" s="14" t="s">
        <v>63</v>
      </c>
      <c r="D42" s="20">
        <v>2690</v>
      </c>
      <c r="E42" s="20">
        <v>2752</v>
      </c>
      <c r="F42" s="20">
        <v>2327</v>
      </c>
      <c r="G42" s="20">
        <v>2327</v>
      </c>
      <c r="H42" s="20">
        <v>2327</v>
      </c>
    </row>
    <row r="43" spans="1:65" x14ac:dyDescent="0.3">
      <c r="A43" s="8"/>
      <c r="B43" s="11"/>
      <c r="C43" s="14" t="s">
        <v>6</v>
      </c>
      <c r="D43" s="12">
        <v>369273.5</v>
      </c>
      <c r="E43" s="12">
        <v>410018.6</v>
      </c>
      <c r="F43" s="12">
        <v>371662.5</v>
      </c>
      <c r="G43" s="12">
        <v>403510.9</v>
      </c>
      <c r="H43" s="12">
        <v>404083.1</v>
      </c>
    </row>
    <row r="44" spans="1:65" ht="49.95" customHeight="1" x14ac:dyDescent="0.3">
      <c r="A44" s="8">
        <v>6</v>
      </c>
      <c r="B44" s="11" t="s">
        <v>19</v>
      </c>
      <c r="C44" s="14" t="s">
        <v>63</v>
      </c>
      <c r="D44" s="9">
        <v>503</v>
      </c>
      <c r="E44" s="9">
        <v>468</v>
      </c>
      <c r="F44" s="9">
        <v>378</v>
      </c>
      <c r="G44" s="9">
        <v>378</v>
      </c>
      <c r="H44" s="9">
        <v>378</v>
      </c>
    </row>
    <row r="45" spans="1:65" x14ac:dyDescent="0.3">
      <c r="A45" s="8"/>
      <c r="B45" s="11"/>
      <c r="C45" s="14" t="s">
        <v>6</v>
      </c>
      <c r="D45" s="12">
        <v>69050</v>
      </c>
      <c r="E45" s="12">
        <v>83482.5</v>
      </c>
      <c r="F45" s="12">
        <v>75673</v>
      </c>
      <c r="G45" s="12">
        <v>82157.5</v>
      </c>
      <c r="H45" s="12">
        <v>82274</v>
      </c>
    </row>
    <row r="46" spans="1:65" ht="31.95" customHeight="1" x14ac:dyDescent="0.3">
      <c r="A46" s="8">
        <v>7</v>
      </c>
      <c r="B46" s="11" t="s">
        <v>20</v>
      </c>
      <c r="C46" s="14" t="s">
        <v>64</v>
      </c>
      <c r="D46" s="20">
        <v>2366</v>
      </c>
      <c r="E46" s="20">
        <v>2199</v>
      </c>
      <c r="F46" s="20">
        <v>2098</v>
      </c>
      <c r="G46" s="20">
        <v>2098</v>
      </c>
      <c r="H46" s="20">
        <v>2098</v>
      </c>
    </row>
    <row r="47" spans="1:65" x14ac:dyDescent="0.3">
      <c r="A47" s="8"/>
      <c r="B47" s="11"/>
      <c r="C47" s="14" t="s">
        <v>6</v>
      </c>
      <c r="D47" s="12">
        <v>1313.2</v>
      </c>
      <c r="E47" s="12">
        <v>1566.3</v>
      </c>
      <c r="F47" s="12">
        <v>1498.2</v>
      </c>
      <c r="G47" s="12">
        <v>1498.2</v>
      </c>
      <c r="H47" s="12">
        <v>1498.2</v>
      </c>
    </row>
    <row r="48" spans="1:65" ht="39.6" x14ac:dyDescent="0.3">
      <c r="A48" s="8">
        <v>8</v>
      </c>
      <c r="B48" s="23" t="s">
        <v>42</v>
      </c>
      <c r="C48" s="14" t="s">
        <v>63</v>
      </c>
      <c r="D48" s="20">
        <v>5384</v>
      </c>
      <c r="E48" s="20">
        <v>5372</v>
      </c>
      <c r="F48" s="20">
        <v>4355</v>
      </c>
      <c r="G48" s="20">
        <v>4355</v>
      </c>
      <c r="H48" s="20">
        <v>4355</v>
      </c>
    </row>
    <row r="49" spans="1:84" x14ac:dyDescent="0.3">
      <c r="A49" s="8"/>
      <c r="B49" s="23"/>
      <c r="C49" s="14" t="s">
        <v>6</v>
      </c>
      <c r="D49" s="12">
        <v>118071.5</v>
      </c>
      <c r="E49" s="12">
        <v>130844.3</v>
      </c>
      <c r="F49" s="12">
        <v>143309.6</v>
      </c>
      <c r="G49" s="12">
        <v>140212.6</v>
      </c>
      <c r="H49" s="12">
        <v>140200.1</v>
      </c>
    </row>
    <row r="50" spans="1:84" ht="15.6" x14ac:dyDescent="0.3">
      <c r="A50" s="10" t="s">
        <v>21</v>
      </c>
      <c r="B50" s="10"/>
      <c r="C50" s="10"/>
      <c r="D50" s="10"/>
      <c r="E50" s="10"/>
      <c r="F50" s="10"/>
      <c r="G50" s="10"/>
      <c r="H50" s="10"/>
    </row>
    <row r="51" spans="1:84" ht="34.950000000000003" customHeight="1" x14ac:dyDescent="0.3">
      <c r="A51" s="9"/>
      <c r="B51" s="11" t="s">
        <v>4</v>
      </c>
      <c r="C51" s="11"/>
      <c r="D51" s="12">
        <f>D52+D65</f>
        <v>269488.2</v>
      </c>
      <c r="E51" s="12">
        <f>E52+E65</f>
        <v>283814.59999999998</v>
      </c>
      <c r="F51" s="12">
        <f>F52+F65</f>
        <v>317392.80000000005</v>
      </c>
      <c r="G51" s="12">
        <f>G52+G65</f>
        <v>305072</v>
      </c>
      <c r="H51" s="12">
        <f>H52+H65</f>
        <v>305065.80000000005</v>
      </c>
    </row>
    <row r="52" spans="1:84" ht="22.2" customHeight="1" x14ac:dyDescent="0.3">
      <c r="A52" s="9"/>
      <c r="B52" s="13" t="s">
        <v>47</v>
      </c>
      <c r="C52" s="24"/>
      <c r="D52" s="15">
        <f>D54+D56+D58+D60+D62+D64</f>
        <v>186261.5</v>
      </c>
      <c r="E52" s="15">
        <f>E54+E56+E58+E60+E62+E64</f>
        <v>198425.09999999998</v>
      </c>
      <c r="F52" s="15">
        <f>F54+F56+F58+F60+F62+F64</f>
        <v>218776.80000000002</v>
      </c>
      <c r="G52" s="15">
        <f>G54+G56+G58+G60+G62+G64</f>
        <v>212407.90000000002</v>
      </c>
      <c r="H52" s="15">
        <f>H54+H56+H58+H60+H62+H64</f>
        <v>212404.80000000002</v>
      </c>
    </row>
    <row r="53" spans="1:84" ht="55.2" customHeight="1" x14ac:dyDescent="0.3">
      <c r="A53" s="8">
        <v>1</v>
      </c>
      <c r="B53" s="11" t="s">
        <v>22</v>
      </c>
      <c r="C53" s="14" t="s">
        <v>65</v>
      </c>
      <c r="D53" s="20">
        <v>1139</v>
      </c>
      <c r="E53" s="20">
        <v>1144</v>
      </c>
      <c r="F53" s="20">
        <v>1167</v>
      </c>
      <c r="G53" s="20">
        <v>1190</v>
      </c>
      <c r="H53" s="20">
        <v>1213</v>
      </c>
    </row>
    <row r="54" spans="1:84" ht="19.95" customHeight="1" x14ac:dyDescent="0.3">
      <c r="A54" s="8"/>
      <c r="B54" s="11"/>
      <c r="C54" s="14" t="s">
        <v>6</v>
      </c>
      <c r="D54" s="12">
        <v>58281.5</v>
      </c>
      <c r="E54" s="12">
        <v>58641.7</v>
      </c>
      <c r="F54" s="12">
        <v>70241</v>
      </c>
      <c r="G54" s="12">
        <v>64653</v>
      </c>
      <c r="H54" s="12">
        <v>64653</v>
      </c>
    </row>
    <row r="55" spans="1:84" ht="44.4" customHeight="1" x14ac:dyDescent="0.3">
      <c r="A55" s="8">
        <v>2</v>
      </c>
      <c r="B55" s="11" t="s">
        <v>23</v>
      </c>
      <c r="C55" s="14" t="s">
        <v>66</v>
      </c>
      <c r="D55" s="20">
        <v>158929</v>
      </c>
      <c r="E55" s="20">
        <v>157000</v>
      </c>
      <c r="F55" s="20">
        <v>166840</v>
      </c>
      <c r="G55" s="20">
        <v>178375</v>
      </c>
      <c r="H55" s="20">
        <v>195910</v>
      </c>
    </row>
    <row r="56" spans="1:84" ht="21.6" customHeight="1" x14ac:dyDescent="0.3">
      <c r="A56" s="8"/>
      <c r="B56" s="11"/>
      <c r="C56" s="14" t="s">
        <v>6</v>
      </c>
      <c r="D56" s="12">
        <v>15091.4</v>
      </c>
      <c r="E56" s="12">
        <v>14226.5</v>
      </c>
      <c r="F56" s="12">
        <v>15424.8</v>
      </c>
      <c r="G56" s="12">
        <v>15115.8</v>
      </c>
      <c r="H56" s="12">
        <v>15115.8</v>
      </c>
    </row>
    <row r="57" spans="1:84" ht="41.4" customHeight="1" x14ac:dyDescent="0.3">
      <c r="A57" s="8">
        <v>3</v>
      </c>
      <c r="B57" s="11" t="s">
        <v>24</v>
      </c>
      <c r="C57" s="14" t="s">
        <v>67</v>
      </c>
      <c r="D57" s="20">
        <v>241938</v>
      </c>
      <c r="E57" s="20">
        <v>263933</v>
      </c>
      <c r="F57" s="20">
        <v>307922</v>
      </c>
      <c r="G57" s="20">
        <v>395899</v>
      </c>
      <c r="H57" s="20">
        <v>439888</v>
      </c>
    </row>
    <row r="58" spans="1:84" x14ac:dyDescent="0.3">
      <c r="A58" s="8"/>
      <c r="B58" s="11"/>
      <c r="C58" s="14" t="s">
        <v>6</v>
      </c>
      <c r="D58" s="12">
        <v>18188.8</v>
      </c>
      <c r="E58" s="12">
        <v>19801</v>
      </c>
      <c r="F58" s="12">
        <v>21052.9</v>
      </c>
      <c r="G58" s="12">
        <v>20704</v>
      </c>
      <c r="H58" s="12">
        <v>20700.900000000001</v>
      </c>
      <c r="CF58" s="1" t="s">
        <v>39</v>
      </c>
    </row>
    <row r="59" spans="1:84" ht="51.6" customHeight="1" x14ac:dyDescent="0.3">
      <c r="A59" s="8">
        <v>4</v>
      </c>
      <c r="B59" s="11" t="s">
        <v>25</v>
      </c>
      <c r="C59" s="14" t="s">
        <v>62</v>
      </c>
      <c r="D59" s="25">
        <v>210597</v>
      </c>
      <c r="E59" s="25">
        <v>214269.8</v>
      </c>
      <c r="F59" s="25">
        <v>214282.3</v>
      </c>
      <c r="G59" s="25">
        <v>214289.3</v>
      </c>
      <c r="H59" s="25">
        <v>214289.3</v>
      </c>
    </row>
    <row r="60" spans="1:84" ht="22.2" customHeight="1" x14ac:dyDescent="0.3">
      <c r="A60" s="8"/>
      <c r="B60" s="11"/>
      <c r="C60" s="14" t="s">
        <v>6</v>
      </c>
      <c r="D60" s="12">
        <v>90018.1</v>
      </c>
      <c r="E60" s="12">
        <v>101280.6</v>
      </c>
      <c r="F60" s="12">
        <v>103532.1</v>
      </c>
      <c r="G60" s="12">
        <v>103532.1</v>
      </c>
      <c r="H60" s="12">
        <v>103532.1</v>
      </c>
    </row>
    <row r="61" spans="1:84" ht="46.95" customHeight="1" x14ac:dyDescent="0.3">
      <c r="A61" s="8">
        <v>5</v>
      </c>
      <c r="B61" s="11" t="s">
        <v>15</v>
      </c>
      <c r="C61" s="14" t="s">
        <v>62</v>
      </c>
      <c r="D61" s="20">
        <v>3064</v>
      </c>
      <c r="E61" s="20">
        <v>21225</v>
      </c>
      <c r="F61" s="20">
        <v>37426</v>
      </c>
      <c r="G61" s="20">
        <v>37426</v>
      </c>
      <c r="H61" s="20">
        <v>37426</v>
      </c>
    </row>
    <row r="62" spans="1:84" ht="23.4" customHeight="1" x14ac:dyDescent="0.3">
      <c r="A62" s="8"/>
      <c r="B62" s="11"/>
      <c r="C62" s="14" t="s">
        <v>6</v>
      </c>
      <c r="D62" s="12">
        <v>3633.7</v>
      </c>
      <c r="E62" s="12">
        <v>3214.4</v>
      </c>
      <c r="F62" s="12">
        <v>7132.2</v>
      </c>
      <c r="G62" s="12">
        <v>7132.2</v>
      </c>
      <c r="H62" s="12">
        <v>7132.2</v>
      </c>
    </row>
    <row r="63" spans="1:84" ht="45" customHeight="1" x14ac:dyDescent="0.3">
      <c r="A63" s="8">
        <v>6</v>
      </c>
      <c r="B63" s="23" t="s">
        <v>14</v>
      </c>
      <c r="C63" s="14" t="s">
        <v>61</v>
      </c>
      <c r="D63" s="20">
        <v>2625</v>
      </c>
      <c r="E63" s="20">
        <v>3108</v>
      </c>
      <c r="F63" s="20">
        <v>3255</v>
      </c>
      <c r="G63" s="20">
        <v>3255</v>
      </c>
      <c r="H63" s="20">
        <v>3255</v>
      </c>
    </row>
    <row r="64" spans="1:84" ht="23.4" customHeight="1" x14ac:dyDescent="0.3">
      <c r="A64" s="8"/>
      <c r="B64" s="23"/>
      <c r="C64" s="14" t="s">
        <v>6</v>
      </c>
      <c r="D64" s="12">
        <v>1048</v>
      </c>
      <c r="E64" s="12">
        <v>1260.9000000000001</v>
      </c>
      <c r="F64" s="12">
        <v>1393.8</v>
      </c>
      <c r="G64" s="12">
        <v>1270.8</v>
      </c>
      <c r="H64" s="12">
        <v>1270.8</v>
      </c>
    </row>
    <row r="65" spans="1:8" ht="20.399999999999999" customHeight="1" x14ac:dyDescent="0.3">
      <c r="A65" s="26"/>
      <c r="B65" s="13" t="s">
        <v>7</v>
      </c>
      <c r="C65" s="27"/>
      <c r="D65" s="15">
        <f>D67+D69+D71</f>
        <v>83226.7</v>
      </c>
      <c r="E65" s="15">
        <f>E67+E69+E71</f>
        <v>85389.500000000015</v>
      </c>
      <c r="F65" s="15">
        <f>F67+F69+F71</f>
        <v>98616</v>
      </c>
      <c r="G65" s="15">
        <f>G67+G69+G71</f>
        <v>92664.099999999991</v>
      </c>
      <c r="H65" s="15">
        <f>H67+H69+H71</f>
        <v>92661</v>
      </c>
    </row>
    <row r="66" spans="1:8" ht="58.95" customHeight="1" x14ac:dyDescent="0.3">
      <c r="A66" s="8">
        <v>1</v>
      </c>
      <c r="B66" s="11" t="s">
        <v>26</v>
      </c>
      <c r="C66" s="14" t="s">
        <v>68</v>
      </c>
      <c r="D66" s="9">
        <v>56</v>
      </c>
      <c r="E66" s="9">
        <v>56</v>
      </c>
      <c r="F66" s="9">
        <v>56</v>
      </c>
      <c r="G66" s="9">
        <v>56</v>
      </c>
      <c r="H66" s="9">
        <v>56</v>
      </c>
    </row>
    <row r="67" spans="1:8" ht="22.2" customHeight="1" x14ac:dyDescent="0.3">
      <c r="A67" s="8"/>
      <c r="B67" s="11"/>
      <c r="C67" s="14" t="s">
        <v>6</v>
      </c>
      <c r="D67" s="12">
        <v>55331.199999999997</v>
      </c>
      <c r="E67" s="12">
        <v>56794.8</v>
      </c>
      <c r="F67" s="12">
        <v>68028.7</v>
      </c>
      <c r="G67" s="12">
        <v>62616.7</v>
      </c>
      <c r="H67" s="12">
        <v>62616.7</v>
      </c>
    </row>
    <row r="68" spans="1:8" ht="48.6" customHeight="1" x14ac:dyDescent="0.3">
      <c r="A68" s="8">
        <v>2</v>
      </c>
      <c r="B68" s="11" t="s">
        <v>27</v>
      </c>
      <c r="C68" s="14" t="s">
        <v>69</v>
      </c>
      <c r="D68" s="20">
        <v>160350</v>
      </c>
      <c r="E68" s="20">
        <v>160350</v>
      </c>
      <c r="F68" s="20">
        <v>160360</v>
      </c>
      <c r="G68" s="20">
        <v>160360</v>
      </c>
      <c r="H68" s="20">
        <v>160360</v>
      </c>
    </row>
    <row r="69" spans="1:8" ht="20.399999999999999" customHeight="1" x14ac:dyDescent="0.3">
      <c r="A69" s="8"/>
      <c r="B69" s="11"/>
      <c r="C69" s="14" t="s">
        <v>6</v>
      </c>
      <c r="D69" s="12">
        <v>18188.8</v>
      </c>
      <c r="E69" s="12">
        <v>19800.900000000001</v>
      </c>
      <c r="F69" s="12">
        <v>21052.9</v>
      </c>
      <c r="G69" s="12">
        <v>20704</v>
      </c>
      <c r="H69" s="12">
        <v>20700.900000000001</v>
      </c>
    </row>
    <row r="70" spans="1:8" ht="48.6" customHeight="1" x14ac:dyDescent="0.3">
      <c r="A70" s="8">
        <v>3</v>
      </c>
      <c r="B70" s="11" t="s">
        <v>28</v>
      </c>
      <c r="C70" s="14" t="s">
        <v>70</v>
      </c>
      <c r="D70" s="20">
        <v>36101</v>
      </c>
      <c r="E70" s="20">
        <v>36347</v>
      </c>
      <c r="F70" s="20">
        <v>36591</v>
      </c>
      <c r="G70" s="20">
        <v>36651</v>
      </c>
      <c r="H70" s="20">
        <v>36711</v>
      </c>
    </row>
    <row r="71" spans="1:8" x14ac:dyDescent="0.3">
      <c r="A71" s="8"/>
      <c r="B71" s="11"/>
      <c r="C71" s="14" t="s">
        <v>6</v>
      </c>
      <c r="D71" s="12">
        <v>9706.7000000000007</v>
      </c>
      <c r="E71" s="12">
        <v>8793.7999999999993</v>
      </c>
      <c r="F71" s="12">
        <v>9534.4</v>
      </c>
      <c r="G71" s="12">
        <v>9343.4</v>
      </c>
      <c r="H71" s="12">
        <v>9343.4</v>
      </c>
    </row>
    <row r="72" spans="1:8" ht="15.6" x14ac:dyDescent="0.3">
      <c r="A72" s="10" t="s">
        <v>29</v>
      </c>
      <c r="B72" s="10"/>
      <c r="C72" s="10"/>
      <c r="D72" s="10"/>
      <c r="E72" s="10"/>
      <c r="F72" s="10"/>
      <c r="G72" s="10"/>
      <c r="H72" s="10"/>
    </row>
    <row r="73" spans="1:8" ht="36.6" customHeight="1" x14ac:dyDescent="0.3">
      <c r="A73" s="9"/>
      <c r="B73" s="11" t="s">
        <v>4</v>
      </c>
      <c r="C73" s="11"/>
      <c r="D73" s="12">
        <f>D74+D88</f>
        <v>238070.2</v>
      </c>
      <c r="E73" s="12">
        <f>E74+E88</f>
        <v>249613</v>
      </c>
      <c r="F73" s="12">
        <f>F74+F88</f>
        <v>305779.5</v>
      </c>
      <c r="G73" s="12">
        <f>G74+G88</f>
        <v>301881.3</v>
      </c>
      <c r="H73" s="12">
        <f>H74+H88</f>
        <v>301921.3</v>
      </c>
    </row>
    <row r="74" spans="1:8" ht="18.600000000000001" customHeight="1" x14ac:dyDescent="0.3">
      <c r="A74" s="26"/>
      <c r="B74" s="13" t="s">
        <v>5</v>
      </c>
      <c r="C74" s="14"/>
      <c r="D74" s="15">
        <f>D76+D80+D87+D78</f>
        <v>86875.099999999991</v>
      </c>
      <c r="E74" s="15">
        <f>E76+E80+E87+E82+E78+E84</f>
        <v>173527</v>
      </c>
      <c r="F74" s="15">
        <f>F76+F80+F87+F82+F78+F84</f>
        <v>212250.8</v>
      </c>
      <c r="G74" s="15">
        <f>G76+G80+G87+G82+G78+G84</f>
        <v>211887.9</v>
      </c>
      <c r="H74" s="15">
        <f>H76+H80+H87+H82+H78+H84</f>
        <v>211887.9</v>
      </c>
    </row>
    <row r="75" spans="1:8" ht="111.6" customHeight="1" x14ac:dyDescent="0.3">
      <c r="A75" s="8">
        <v>1</v>
      </c>
      <c r="B75" s="11" t="s">
        <v>30</v>
      </c>
      <c r="C75" s="14" t="s">
        <v>71</v>
      </c>
      <c r="D75" s="9">
        <v>164</v>
      </c>
      <c r="E75" s="9">
        <v>55</v>
      </c>
      <c r="F75" s="9">
        <v>0</v>
      </c>
      <c r="G75" s="9">
        <v>0</v>
      </c>
      <c r="H75" s="9">
        <v>0</v>
      </c>
    </row>
    <row r="76" spans="1:8" ht="19.2" customHeight="1" x14ac:dyDescent="0.3">
      <c r="A76" s="8"/>
      <c r="B76" s="11"/>
      <c r="C76" s="14" t="s">
        <v>6</v>
      </c>
      <c r="D76" s="12">
        <v>34205.199999999997</v>
      </c>
      <c r="E76" s="12">
        <v>11764.3</v>
      </c>
      <c r="F76" s="12">
        <v>0</v>
      </c>
      <c r="G76" s="12">
        <v>0</v>
      </c>
      <c r="H76" s="12">
        <v>0</v>
      </c>
    </row>
    <row r="77" spans="1:8" ht="113.4" customHeight="1" x14ac:dyDescent="0.3">
      <c r="A77" s="16">
        <v>2</v>
      </c>
      <c r="B77" s="17" t="s">
        <v>79</v>
      </c>
      <c r="C77" s="14" t="s">
        <v>71</v>
      </c>
      <c r="D77" s="20">
        <v>0</v>
      </c>
      <c r="E77" s="20">
        <v>111</v>
      </c>
      <c r="F77" s="20">
        <v>167</v>
      </c>
      <c r="G77" s="20">
        <v>167</v>
      </c>
      <c r="H77" s="20">
        <v>167</v>
      </c>
    </row>
    <row r="78" spans="1:8" ht="22.8" customHeight="1" x14ac:dyDescent="0.3">
      <c r="A78" s="21"/>
      <c r="B78" s="22"/>
      <c r="C78" s="14" t="s">
        <v>6</v>
      </c>
      <c r="D78" s="12">
        <v>0</v>
      </c>
      <c r="E78" s="12">
        <v>23528.6</v>
      </c>
      <c r="F78" s="12">
        <v>42993</v>
      </c>
      <c r="G78" s="12">
        <v>42925.1</v>
      </c>
      <c r="H78" s="12">
        <v>42925.1</v>
      </c>
    </row>
    <row r="79" spans="1:8" ht="107.4" customHeight="1" x14ac:dyDescent="0.3">
      <c r="A79" s="8">
        <v>3</v>
      </c>
      <c r="B79" s="11" t="s">
        <v>31</v>
      </c>
      <c r="C79" s="14" t="s">
        <v>71</v>
      </c>
      <c r="D79" s="9">
        <v>528</v>
      </c>
      <c r="E79" s="9">
        <v>188</v>
      </c>
      <c r="F79" s="9">
        <v>0</v>
      </c>
      <c r="G79" s="9">
        <v>0</v>
      </c>
      <c r="H79" s="9">
        <v>0</v>
      </c>
    </row>
    <row r="80" spans="1:8" ht="18.600000000000001" customHeight="1" x14ac:dyDescent="0.3">
      <c r="A80" s="8"/>
      <c r="B80" s="11"/>
      <c r="C80" s="14" t="s">
        <v>6</v>
      </c>
      <c r="D80" s="12">
        <v>40025.5</v>
      </c>
      <c r="E80" s="12">
        <v>41069.599999999999</v>
      </c>
      <c r="F80" s="12">
        <v>0</v>
      </c>
      <c r="G80" s="12">
        <v>0</v>
      </c>
      <c r="H80" s="12">
        <v>0</v>
      </c>
    </row>
    <row r="81" spans="1:66" ht="113.4" customHeight="1" x14ac:dyDescent="0.3">
      <c r="A81" s="16">
        <v>4</v>
      </c>
      <c r="B81" s="17" t="s">
        <v>53</v>
      </c>
      <c r="C81" s="14" t="s">
        <v>71</v>
      </c>
      <c r="D81" s="20">
        <v>0</v>
      </c>
      <c r="E81" s="20">
        <v>377</v>
      </c>
      <c r="F81" s="20">
        <v>583</v>
      </c>
      <c r="G81" s="20">
        <v>583</v>
      </c>
      <c r="H81" s="20">
        <v>583</v>
      </c>
    </row>
    <row r="82" spans="1:66" ht="18.600000000000001" customHeight="1" x14ac:dyDescent="0.3">
      <c r="A82" s="21"/>
      <c r="B82" s="22"/>
      <c r="C82" s="14" t="s">
        <v>6</v>
      </c>
      <c r="D82" s="12">
        <v>0</v>
      </c>
      <c r="E82" s="12">
        <v>82138.899999999994</v>
      </c>
      <c r="F82" s="12">
        <v>150089.29999999999</v>
      </c>
      <c r="G82" s="12">
        <v>149852.29999999999</v>
      </c>
      <c r="H82" s="12">
        <v>149852.29999999999</v>
      </c>
    </row>
    <row r="83" spans="1:66" ht="45.6" customHeight="1" x14ac:dyDescent="0.3">
      <c r="A83" s="16">
        <v>5</v>
      </c>
      <c r="B83" s="17" t="s">
        <v>15</v>
      </c>
      <c r="C83" s="14" t="s">
        <v>80</v>
      </c>
      <c r="D83" s="20">
        <v>0</v>
      </c>
      <c r="E83" s="12">
        <f>1103+12375</f>
        <v>13478</v>
      </c>
      <c r="F83" s="20">
        <f>2831+44611</f>
        <v>47442</v>
      </c>
      <c r="G83" s="20">
        <f>2831+44611</f>
        <v>47442</v>
      </c>
      <c r="H83" s="20">
        <f>2831+44611</f>
        <v>47442</v>
      </c>
    </row>
    <row r="84" spans="1:66" ht="18.600000000000001" customHeight="1" x14ac:dyDescent="0.3">
      <c r="A84" s="18"/>
      <c r="B84" s="22"/>
      <c r="C84" s="14" t="s">
        <v>6</v>
      </c>
      <c r="D84" s="12">
        <v>0</v>
      </c>
      <c r="E84" s="12">
        <f>300.4+2156.2</f>
        <v>2456.6</v>
      </c>
      <c r="F84" s="12">
        <f>771.1+4866.5</f>
        <v>5637.6</v>
      </c>
      <c r="G84" s="12">
        <f>771.1+4866.5</f>
        <v>5637.6</v>
      </c>
      <c r="H84" s="12">
        <f>771.1+4866.5</f>
        <v>5637.6</v>
      </c>
    </row>
    <row r="85" spans="1:66" ht="39" customHeight="1" x14ac:dyDescent="0.3">
      <c r="A85" s="8">
        <v>6</v>
      </c>
      <c r="B85" s="11" t="s">
        <v>14</v>
      </c>
      <c r="C85" s="14" t="s">
        <v>72</v>
      </c>
      <c r="D85" s="9">
        <v>350</v>
      </c>
      <c r="E85" s="9">
        <f>226+155</f>
        <v>381</v>
      </c>
      <c r="F85" s="9">
        <v>401</v>
      </c>
      <c r="G85" s="9">
        <v>401</v>
      </c>
      <c r="H85" s="9">
        <v>401</v>
      </c>
      <c r="BN85" s="3"/>
    </row>
    <row r="86" spans="1:66" ht="43.2" customHeight="1" x14ac:dyDescent="0.3">
      <c r="A86" s="8"/>
      <c r="B86" s="11"/>
      <c r="C86" s="14" t="s">
        <v>61</v>
      </c>
      <c r="D86" s="9">
        <v>125</v>
      </c>
      <c r="E86" s="9">
        <f>131</f>
        <v>131</v>
      </c>
      <c r="F86" s="9">
        <v>180</v>
      </c>
      <c r="G86" s="9">
        <v>180</v>
      </c>
      <c r="H86" s="9">
        <v>180</v>
      </c>
    </row>
    <row r="87" spans="1:66" ht="20.399999999999999" customHeight="1" x14ac:dyDescent="0.3">
      <c r="A87" s="8"/>
      <c r="B87" s="11"/>
      <c r="C87" s="14" t="s">
        <v>6</v>
      </c>
      <c r="D87" s="12">
        <v>12644.4</v>
      </c>
      <c r="E87" s="12">
        <f>996.9+11572.1</f>
        <v>12569</v>
      </c>
      <c r="F87" s="12">
        <f>1411.4+12119.5</f>
        <v>13530.9</v>
      </c>
      <c r="G87" s="12">
        <f>1353.4+12119.5</f>
        <v>13472.9</v>
      </c>
      <c r="H87" s="12">
        <f>1353.4+12119.5</f>
        <v>13472.9</v>
      </c>
    </row>
    <row r="88" spans="1:66" ht="18.600000000000001" customHeight="1" x14ac:dyDescent="0.3">
      <c r="A88" s="26"/>
      <c r="B88" s="13" t="s">
        <v>7</v>
      </c>
      <c r="C88" s="13"/>
      <c r="D88" s="15">
        <f>D90+D92+D96+D98+D100+D102+D104+D94</f>
        <v>151195.1</v>
      </c>
      <c r="E88" s="15">
        <f>E90+E92+E94+E96+E98+E100+E102+E104</f>
        <v>76086</v>
      </c>
      <c r="F88" s="15">
        <f>F90+F92+F94+F96+F98+F100+F102+F104</f>
        <v>93528.700000000012</v>
      </c>
      <c r="G88" s="15">
        <f>G90+G92+G94+G96+G98+G100+G102+G104</f>
        <v>89993.4</v>
      </c>
      <c r="H88" s="15">
        <f>H90+H92+H94+H96+H98+H100+H102+H104</f>
        <v>90033.4</v>
      </c>
    </row>
    <row r="89" spans="1:66" ht="50.4" customHeight="1" x14ac:dyDescent="0.3">
      <c r="A89" s="8">
        <v>1</v>
      </c>
      <c r="B89" s="11" t="s">
        <v>32</v>
      </c>
      <c r="C89" s="14" t="s">
        <v>73</v>
      </c>
      <c r="D89" s="9">
        <v>11</v>
      </c>
      <c r="E89" s="9">
        <v>11</v>
      </c>
      <c r="F89" s="9">
        <v>11</v>
      </c>
      <c r="G89" s="9">
        <v>11</v>
      </c>
      <c r="H89" s="9">
        <v>11</v>
      </c>
    </row>
    <row r="90" spans="1:66" ht="18.600000000000001" customHeight="1" x14ac:dyDescent="0.3">
      <c r="A90" s="8"/>
      <c r="B90" s="11"/>
      <c r="C90" s="14" t="s">
        <v>6</v>
      </c>
      <c r="D90" s="9">
        <v>241.6</v>
      </c>
      <c r="E90" s="28">
        <v>730</v>
      </c>
      <c r="F90" s="28">
        <v>625</v>
      </c>
      <c r="G90" s="28">
        <v>325</v>
      </c>
      <c r="H90" s="28">
        <v>325</v>
      </c>
    </row>
    <row r="91" spans="1:66" ht="60" customHeight="1" x14ac:dyDescent="0.3">
      <c r="A91" s="8">
        <v>2</v>
      </c>
      <c r="B91" s="11" t="s">
        <v>33</v>
      </c>
      <c r="C91" s="14" t="s">
        <v>73</v>
      </c>
      <c r="D91" s="9">
        <v>13</v>
      </c>
      <c r="E91" s="9">
        <v>13</v>
      </c>
      <c r="F91" s="9">
        <v>13</v>
      </c>
      <c r="G91" s="9">
        <v>13</v>
      </c>
      <c r="H91" s="9">
        <v>13</v>
      </c>
    </row>
    <row r="92" spans="1:66" ht="28.2" customHeight="1" x14ac:dyDescent="0.3">
      <c r="A92" s="8"/>
      <c r="B92" s="11"/>
      <c r="C92" s="14" t="s">
        <v>6</v>
      </c>
      <c r="D92" s="12">
        <v>36808.400000000001</v>
      </c>
      <c r="E92" s="12">
        <v>38433.5</v>
      </c>
      <c r="F92" s="12">
        <v>49600</v>
      </c>
      <c r="G92" s="12">
        <v>45000</v>
      </c>
      <c r="H92" s="12">
        <v>45000</v>
      </c>
    </row>
    <row r="93" spans="1:66" ht="49.2" customHeight="1" x14ac:dyDescent="0.3">
      <c r="A93" s="8">
        <v>3</v>
      </c>
      <c r="B93" s="23" t="s">
        <v>34</v>
      </c>
      <c r="C93" s="14" t="s">
        <v>73</v>
      </c>
      <c r="D93" s="9">
        <v>17</v>
      </c>
      <c r="E93" s="9">
        <v>17</v>
      </c>
      <c r="F93" s="9">
        <v>17</v>
      </c>
      <c r="G93" s="9">
        <v>17</v>
      </c>
      <c r="H93" s="9">
        <v>17</v>
      </c>
    </row>
    <row r="94" spans="1:66" ht="19.2" customHeight="1" x14ac:dyDescent="0.3">
      <c r="A94" s="8"/>
      <c r="B94" s="23"/>
      <c r="C94" s="14" t="s">
        <v>6</v>
      </c>
      <c r="D94" s="12">
        <v>6270.9</v>
      </c>
      <c r="E94" s="12">
        <f>595+6373.9</f>
        <v>6968.9</v>
      </c>
      <c r="F94" s="12">
        <f>500+6517</f>
        <v>7017</v>
      </c>
      <c r="G94" s="12">
        <f>500+6527</f>
        <v>7027</v>
      </c>
      <c r="H94" s="12">
        <f>500+6567</f>
        <v>7067</v>
      </c>
    </row>
    <row r="95" spans="1:66" ht="58.95" customHeight="1" x14ac:dyDescent="0.3">
      <c r="A95" s="8"/>
      <c r="B95" s="23"/>
      <c r="C95" s="14" t="s">
        <v>74</v>
      </c>
      <c r="D95" s="9">
        <v>42</v>
      </c>
      <c r="E95" s="9">
        <v>42</v>
      </c>
      <c r="F95" s="9">
        <v>42</v>
      </c>
      <c r="G95" s="9">
        <v>42</v>
      </c>
      <c r="H95" s="9">
        <v>42</v>
      </c>
    </row>
    <row r="96" spans="1:66" ht="17.399999999999999" customHeight="1" x14ac:dyDescent="0.3">
      <c r="A96" s="8"/>
      <c r="B96" s="23"/>
      <c r="C96" s="14" t="s">
        <v>6</v>
      </c>
      <c r="D96" s="12">
        <v>175</v>
      </c>
      <c r="E96" s="12">
        <v>175</v>
      </c>
      <c r="F96" s="28">
        <v>175</v>
      </c>
      <c r="G96" s="28">
        <v>175</v>
      </c>
      <c r="H96" s="28">
        <v>175</v>
      </c>
    </row>
    <row r="97" spans="1:8" ht="40.950000000000003" customHeight="1" x14ac:dyDescent="0.3">
      <c r="A97" s="8">
        <v>4</v>
      </c>
      <c r="B97" s="11" t="s">
        <v>35</v>
      </c>
      <c r="C97" s="14" t="s">
        <v>75</v>
      </c>
      <c r="D97" s="9">
        <v>213</v>
      </c>
      <c r="E97" s="9">
        <v>257</v>
      </c>
      <c r="F97" s="9">
        <v>258</v>
      </c>
      <c r="G97" s="9">
        <v>259</v>
      </c>
      <c r="H97" s="9">
        <v>260</v>
      </c>
    </row>
    <row r="98" spans="1:8" ht="16.2" customHeight="1" x14ac:dyDescent="0.3">
      <c r="A98" s="8"/>
      <c r="B98" s="11"/>
      <c r="C98" s="14" t="s">
        <v>6</v>
      </c>
      <c r="D98" s="28">
        <v>483</v>
      </c>
      <c r="E98" s="12">
        <v>483</v>
      </c>
      <c r="F98" s="12">
        <v>552</v>
      </c>
      <c r="G98" s="12">
        <v>459.7</v>
      </c>
      <c r="H98" s="12">
        <v>459.7</v>
      </c>
    </row>
    <row r="99" spans="1:8" ht="54" customHeight="1" x14ac:dyDescent="0.3">
      <c r="A99" s="8">
        <v>5</v>
      </c>
      <c r="B99" s="11" t="s">
        <v>81</v>
      </c>
      <c r="C99" s="14" t="s">
        <v>75</v>
      </c>
      <c r="D99" s="9">
        <v>18</v>
      </c>
      <c r="E99" s="9">
        <v>12</v>
      </c>
      <c r="F99" s="9">
        <v>13</v>
      </c>
      <c r="G99" s="9">
        <v>14</v>
      </c>
      <c r="H99" s="9">
        <v>15</v>
      </c>
    </row>
    <row r="100" spans="1:8" ht="24" customHeight="1" x14ac:dyDescent="0.3">
      <c r="A100" s="8"/>
      <c r="B100" s="11"/>
      <c r="C100" s="14" t="s">
        <v>6</v>
      </c>
      <c r="D100" s="28">
        <v>27</v>
      </c>
      <c r="E100" s="12">
        <v>27</v>
      </c>
      <c r="F100" s="12">
        <v>40.299999999999997</v>
      </c>
      <c r="G100" s="12">
        <v>40.299999999999997</v>
      </c>
      <c r="H100" s="12">
        <v>40.299999999999997</v>
      </c>
    </row>
    <row r="101" spans="1:8" ht="48.6" customHeight="1" x14ac:dyDescent="0.3">
      <c r="A101" s="8">
        <v>6</v>
      </c>
      <c r="B101" s="11" t="s">
        <v>38</v>
      </c>
      <c r="C101" s="14" t="s">
        <v>75</v>
      </c>
      <c r="D101" s="9">
        <v>114</v>
      </c>
      <c r="E101" s="9">
        <v>115</v>
      </c>
      <c r="F101" s="9">
        <v>116</v>
      </c>
      <c r="G101" s="9">
        <v>117</v>
      </c>
      <c r="H101" s="9">
        <v>118</v>
      </c>
    </row>
    <row r="102" spans="1:8" ht="21" customHeight="1" x14ac:dyDescent="0.3">
      <c r="A102" s="8"/>
      <c r="B102" s="11"/>
      <c r="C102" s="14" t="s">
        <v>6</v>
      </c>
      <c r="D102" s="12">
        <v>4401.2</v>
      </c>
      <c r="E102" s="12">
        <v>5176.3999999999996</v>
      </c>
      <c r="F102" s="12">
        <v>6170.9</v>
      </c>
      <c r="G102" s="12">
        <v>7664.2</v>
      </c>
      <c r="H102" s="12">
        <v>7664.2</v>
      </c>
    </row>
    <row r="103" spans="1:8" ht="44.4" customHeight="1" x14ac:dyDescent="0.3">
      <c r="A103" s="8">
        <v>7</v>
      </c>
      <c r="B103" s="11" t="s">
        <v>36</v>
      </c>
      <c r="C103" s="14" t="s">
        <v>76</v>
      </c>
      <c r="D103" s="9">
        <v>200</v>
      </c>
      <c r="E103" s="9">
        <v>114</v>
      </c>
      <c r="F103" s="9">
        <v>114</v>
      </c>
      <c r="G103" s="9">
        <v>114</v>
      </c>
      <c r="H103" s="9">
        <v>114</v>
      </c>
    </row>
    <row r="104" spans="1:8" x14ac:dyDescent="0.3">
      <c r="A104" s="8"/>
      <c r="B104" s="11"/>
      <c r="C104" s="14" t="s">
        <v>6</v>
      </c>
      <c r="D104" s="12">
        <v>102788</v>
      </c>
      <c r="E104" s="12">
        <v>24092.2</v>
      </c>
      <c r="F104" s="12">
        <v>29348.5</v>
      </c>
      <c r="G104" s="12">
        <v>29302.2</v>
      </c>
      <c r="H104" s="12">
        <v>29302.2</v>
      </c>
    </row>
    <row r="105" spans="1:8" ht="19.95" customHeight="1" x14ac:dyDescent="0.3">
      <c r="A105" s="29" t="s">
        <v>37</v>
      </c>
      <c r="B105" s="29"/>
      <c r="C105" s="14"/>
      <c r="D105" s="15">
        <f>D73+D51+D32+D17</f>
        <v>2128060.7999999998</v>
      </c>
      <c r="E105" s="15">
        <f>E73+E51+E32+E17+E8</f>
        <v>2362942.2000000002</v>
      </c>
      <c r="F105" s="15">
        <f>F73+F51+F32+F17+F8</f>
        <v>2377883.0999999996</v>
      </c>
      <c r="G105" s="15">
        <f>G73+G51+G32+G17+G8</f>
        <v>2417163.3000000003</v>
      </c>
      <c r="H105" s="15">
        <f>H73+H51+H32+H17+H8</f>
        <v>2417184.5</v>
      </c>
    </row>
    <row r="106" spans="1:8" x14ac:dyDescent="0.3">
      <c r="A106" s="30"/>
      <c r="B106" s="30"/>
      <c r="C106" s="30"/>
      <c r="D106" s="30"/>
      <c r="E106" s="30"/>
      <c r="F106" s="30"/>
      <c r="G106" s="30"/>
      <c r="H106" s="30"/>
    </row>
  </sheetData>
  <mergeCells count="90">
    <mergeCell ref="A14:A15"/>
    <mergeCell ref="B14:B15"/>
    <mergeCell ref="B93:B96"/>
    <mergeCell ref="A93:A96"/>
    <mergeCell ref="B85:B87"/>
    <mergeCell ref="A89:A90"/>
    <mergeCell ref="B89:B90"/>
    <mergeCell ref="A70:A71"/>
    <mergeCell ref="B70:B71"/>
    <mergeCell ref="A72:H72"/>
    <mergeCell ref="B73:C73"/>
    <mergeCell ref="A75:A76"/>
    <mergeCell ref="B75:B76"/>
    <mergeCell ref="A61:A62"/>
    <mergeCell ref="B61:B62"/>
    <mergeCell ref="A66:A67"/>
    <mergeCell ref="A105:B105"/>
    <mergeCell ref="A3:H3"/>
    <mergeCell ref="A1:H1"/>
    <mergeCell ref="A99:A100"/>
    <mergeCell ref="B99:B100"/>
    <mergeCell ref="A101:A102"/>
    <mergeCell ref="B101:B102"/>
    <mergeCell ref="A103:A104"/>
    <mergeCell ref="B103:B104"/>
    <mergeCell ref="A91:A92"/>
    <mergeCell ref="B91:B92"/>
    <mergeCell ref="A97:A98"/>
    <mergeCell ref="B97:B98"/>
    <mergeCell ref="A79:A80"/>
    <mergeCell ref="B79:B80"/>
    <mergeCell ref="A85:A87"/>
    <mergeCell ref="B66:B67"/>
    <mergeCell ref="A68:A69"/>
    <mergeCell ref="B68:B69"/>
    <mergeCell ref="A63:A64"/>
    <mergeCell ref="B63:B64"/>
    <mergeCell ref="A55:A56"/>
    <mergeCell ref="B55:B56"/>
    <mergeCell ref="A57:A58"/>
    <mergeCell ref="B57:B58"/>
    <mergeCell ref="A59:A60"/>
    <mergeCell ref="B59:B60"/>
    <mergeCell ref="A46:A47"/>
    <mergeCell ref="B46:B47"/>
    <mergeCell ref="A50:H50"/>
    <mergeCell ref="B51:C51"/>
    <mergeCell ref="A53:A54"/>
    <mergeCell ref="B53:B54"/>
    <mergeCell ref="A48:A49"/>
    <mergeCell ref="B48:B49"/>
    <mergeCell ref="A44:A45"/>
    <mergeCell ref="B44:B45"/>
    <mergeCell ref="A42:A43"/>
    <mergeCell ref="B42:B43"/>
    <mergeCell ref="A40:A41"/>
    <mergeCell ref="B40:B41"/>
    <mergeCell ref="A38:A39"/>
    <mergeCell ref="B38:B39"/>
    <mergeCell ref="A23:A28"/>
    <mergeCell ref="B23:B28"/>
    <mergeCell ref="A29:A30"/>
    <mergeCell ref="B29:B30"/>
    <mergeCell ref="A31:H31"/>
    <mergeCell ref="A34:A35"/>
    <mergeCell ref="B34:B35"/>
    <mergeCell ref="A7:H7"/>
    <mergeCell ref="B8:C8"/>
    <mergeCell ref="F5:H5"/>
    <mergeCell ref="A5:A6"/>
    <mergeCell ref="B5:B6"/>
    <mergeCell ref="C5:C6"/>
    <mergeCell ref="D5:D6"/>
    <mergeCell ref="E5:E6"/>
    <mergeCell ref="A83:A84"/>
    <mergeCell ref="B83:B84"/>
    <mergeCell ref="B10:B13"/>
    <mergeCell ref="A10:A13"/>
    <mergeCell ref="A81:A82"/>
    <mergeCell ref="B81:B82"/>
    <mergeCell ref="A77:A78"/>
    <mergeCell ref="B77:B78"/>
    <mergeCell ref="A16:H16"/>
    <mergeCell ref="B17:C17"/>
    <mergeCell ref="A19:A20"/>
    <mergeCell ref="B19:B20"/>
    <mergeCell ref="A21:A22"/>
    <mergeCell ref="B21:B22"/>
    <mergeCell ref="A36:A37"/>
    <mergeCell ref="B36:B37"/>
  </mergeCells>
  <pageMargins left="0.6692913385826772" right="0.6692913385826772" top="0.98425196850393704" bottom="0.74803149606299213" header="0.31496062992125984" footer="0.31496062992125984"/>
  <pageSetup paperSize="9" firstPageNumber="1037" fitToHeight="0" orientation="landscape" useFirstPageNumber="1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2023-11-24T07:51:50Z</dcterms:modified>
</cp:coreProperties>
</file>