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480" windowHeight="10035"/>
  </bookViews>
  <sheets>
    <sheet name="Лист1" sheetId="1" r:id="rId1"/>
  </sheets>
  <definedNames>
    <definedName name="_xlnm.Print_Titles" localSheetId="0">Лист1!$6:$9</definedName>
  </definedNames>
  <calcPr calcId="145621" iterate="1"/>
</workbook>
</file>

<file path=xl/calcChain.xml><?xml version="1.0" encoding="utf-8"?>
<calcChain xmlns="http://schemas.openxmlformats.org/spreadsheetml/2006/main">
  <c r="G34" i="1" l="1"/>
  <c r="H34" i="1"/>
  <c r="H10" i="1" s="1"/>
  <c r="F34" i="1"/>
  <c r="G35" i="1"/>
  <c r="H35" i="1"/>
  <c r="F35" i="1"/>
  <c r="G10" i="1"/>
  <c r="F10" i="1"/>
  <c r="G11" i="1"/>
  <c r="H11" i="1"/>
  <c r="F11" i="1"/>
  <c r="G12" i="1"/>
  <c r="H12" i="1"/>
  <c r="F12" i="1"/>
  <c r="G17" i="1"/>
  <c r="H17" i="1"/>
  <c r="F17" i="1"/>
  <c r="G22" i="1"/>
  <c r="H22" i="1"/>
  <c r="F22" i="1"/>
  <c r="G27" i="1"/>
  <c r="H27" i="1"/>
  <c r="F27" i="1"/>
  <c r="K11" i="1" l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K43" i="1"/>
  <c r="K44" i="1"/>
  <c r="L44" i="1"/>
  <c r="L10" i="1"/>
  <c r="K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10" i="1"/>
</calcChain>
</file>

<file path=xl/sharedStrings.xml><?xml version="1.0" encoding="utf-8"?>
<sst xmlns="http://schemas.openxmlformats.org/spreadsheetml/2006/main" count="122" uniqueCount="118">
  <si>
    <t>Приложение 11 к пояснительной записке</t>
  </si>
  <si>
    <t>Сведения о доходах  бюджета города Югорска по видам доходов на 2024 год и на плановый период 2025 и 2026 годов</t>
  </si>
  <si>
    <t>в сравнении с ожидаемым исполнением за 2023 год и отчетом за 2022 год</t>
  </si>
  <si>
    <t>Код доходов (группа, подгруппа, статья)</t>
  </si>
  <si>
    <t>Наименование доходов</t>
  </si>
  <si>
    <t>2022 год</t>
  </si>
  <si>
    <t xml:space="preserve">2023 год </t>
  </si>
  <si>
    <t>2024 год</t>
  </si>
  <si>
    <t>2025 год</t>
  </si>
  <si>
    <t xml:space="preserve"> 2026 год</t>
  </si>
  <si>
    <t>Сравнение</t>
  </si>
  <si>
    <t>проекта 2024 года с отчетом за 2022 год</t>
  </si>
  <si>
    <t>ожидаемое исполнение, тыс. рублей</t>
  </si>
  <si>
    <t>отклонение, тыс. рублей</t>
  </si>
  <si>
    <t>отношение, %</t>
  </si>
  <si>
    <t>ДОХОДЫ</t>
  </si>
  <si>
    <t>1 00 00</t>
  </si>
  <si>
    <t>НАЛОГОВЫЕ И НЕНАЛОГОВЫЕ ДОХОДЫ</t>
  </si>
  <si>
    <t>НАЛОГОВЫЕ ДОХОДЫ</t>
  </si>
  <si>
    <t>1.</t>
  </si>
  <si>
    <t>1 01 00</t>
  </si>
  <si>
    <t>Налоги на прибыль, доходы</t>
  </si>
  <si>
    <t>1.1.</t>
  </si>
  <si>
    <t>1 01 02</t>
  </si>
  <si>
    <t>Налог на доходы физических лиц</t>
  </si>
  <si>
    <t>2.</t>
  </si>
  <si>
    <t>1 03 00</t>
  </si>
  <si>
    <t>Налоги на товары (работы, услуги), реализуемые на территории Российской Федерации</t>
  </si>
  <si>
    <t>2.1.</t>
  </si>
  <si>
    <t>1 03 02</t>
  </si>
  <si>
    <t>Акцизы по подакцизным товарам (продукции), производимым на территории Российской Федерации</t>
  </si>
  <si>
    <t>3.</t>
  </si>
  <si>
    <t>1 05 00</t>
  </si>
  <si>
    <t>Налоги на совокупный доход</t>
  </si>
  <si>
    <t>3.1.</t>
  </si>
  <si>
    <t>1 05 01</t>
  </si>
  <si>
    <t>Налог, взимаемый в связи с применением упрощенной системы налогообложения</t>
  </si>
  <si>
    <t>3.2.</t>
  </si>
  <si>
    <t>1 05 02</t>
  </si>
  <si>
    <t>Единый налог на вмененный доход для отдельных видов деятельности</t>
  </si>
  <si>
    <t>3.3.</t>
  </si>
  <si>
    <t>1 05 03</t>
  </si>
  <si>
    <t>Единый сельскохозяйственный налог</t>
  </si>
  <si>
    <t>3.4.</t>
  </si>
  <si>
    <t>1 05 04</t>
  </si>
  <si>
    <t>Налог, взимаемый в связи с применением патентной системы налогообложения</t>
  </si>
  <si>
    <t>4.</t>
  </si>
  <si>
    <t>1 06 00</t>
  </si>
  <si>
    <t>Налоги на имущество</t>
  </si>
  <si>
    <t>4.1.</t>
  </si>
  <si>
    <t>1 06 01</t>
  </si>
  <si>
    <t>Налог на имущество физических лиц</t>
  </si>
  <si>
    <t>4.2.</t>
  </si>
  <si>
    <t>1 06 04</t>
  </si>
  <si>
    <t>Транспортный налог</t>
  </si>
  <si>
    <t>4.3.</t>
  </si>
  <si>
    <t>1 06 06</t>
  </si>
  <si>
    <t xml:space="preserve">Земельный налог </t>
  </si>
  <si>
    <t>5.</t>
  </si>
  <si>
    <t>1 08 00</t>
  </si>
  <si>
    <t>Государственная пошлина</t>
  </si>
  <si>
    <t>НЕНАЛОГОВЫЕ ДОХОДЫ</t>
  </si>
  <si>
    <t>6.</t>
  </si>
  <si>
    <t>1 11 00</t>
  </si>
  <si>
    <t>Доходы от использования имущества, находящегося в государственной и муниципальной собственности</t>
  </si>
  <si>
    <t>7.</t>
  </si>
  <si>
    <t>1 12 00</t>
  </si>
  <si>
    <t>Платежи при пользовании природными ресурсами</t>
  </si>
  <si>
    <t>8.</t>
  </si>
  <si>
    <t>1 13 00</t>
  </si>
  <si>
    <t>Доходы от оказания платных услуг и компенсации затрат государства</t>
  </si>
  <si>
    <t>9.</t>
  </si>
  <si>
    <t>1 14 00</t>
  </si>
  <si>
    <t>Доходы от продажи материальных и нематериальных активов</t>
  </si>
  <si>
    <t>10.</t>
  </si>
  <si>
    <t>1 16 00</t>
  </si>
  <si>
    <t>Штрафы, санкции, возмещение ущерба</t>
  </si>
  <si>
    <t>11.</t>
  </si>
  <si>
    <t>1 17 00</t>
  </si>
  <si>
    <t>Прочие неналоговые доходы</t>
  </si>
  <si>
    <t>2 00 00</t>
  </si>
  <si>
    <t xml:space="preserve"> БЕЗВОЗМЕЗДНЫЕ ПОСТУПЛЕНИЯ</t>
  </si>
  <si>
    <t>12.</t>
  </si>
  <si>
    <t>2 02 00</t>
  </si>
  <si>
    <t>Безвозмездные поступления от других бюджетов бюджетной системы Российской Федерации</t>
  </si>
  <si>
    <t>12.1.</t>
  </si>
  <si>
    <t>2 02 15</t>
  </si>
  <si>
    <t>Дотации бюджетам на поддержку мер по обеспечению сбалансированности бюджетов</t>
  </si>
  <si>
    <t>12.3.</t>
  </si>
  <si>
    <t>2 02 19</t>
  </si>
  <si>
    <t>Прочие дотации бюджетам городских округов</t>
  </si>
  <si>
    <t>12.4.</t>
  </si>
  <si>
    <t>2 02 20</t>
  </si>
  <si>
    <t>Субсидии бюджетам бюджетной системы Российской Федерации (межбюджетные субсидии)</t>
  </si>
  <si>
    <t>12.5.</t>
  </si>
  <si>
    <t>2 02 30</t>
  </si>
  <si>
    <t>Субвенции бюджетам бюджетной системы Российской Федерации</t>
  </si>
  <si>
    <t>2 02 40</t>
  </si>
  <si>
    <t>Иные межбюджетные трансферты</t>
  </si>
  <si>
    <t>13.</t>
  </si>
  <si>
    <t>2 03 00</t>
  </si>
  <si>
    <t>Безвозмездные поступления от государственных (муниципальных) организаций</t>
  </si>
  <si>
    <t>14.</t>
  </si>
  <si>
    <t>2 04 00</t>
  </si>
  <si>
    <t>Безвозмездные поступления от негосударственных организаций</t>
  </si>
  <si>
    <t>-</t>
  </si>
  <si>
    <t>15.</t>
  </si>
  <si>
    <t>2 07 00</t>
  </si>
  <si>
    <t>Прочие безвозмездные поступления</t>
  </si>
  <si>
    <t>16.</t>
  </si>
  <si>
    <t>2 19 00</t>
  </si>
  <si>
    <t>Возврат остатков субсидий, субвенций и иных межбюджетных трансфертов, имеющих целевое назначение, прошлых лет</t>
  </si>
  <si>
    <t>№ п/п</t>
  </si>
  <si>
    <t>Сравнение проекта 2024 года с ожидаемым исполнением 
за 2023 год</t>
  </si>
  <si>
    <t>проект,  
тыс. рублей</t>
  </si>
  <si>
    <t>отчёт, 
тыс. рублей</t>
  </si>
  <si>
    <t>проект, 
тыс. рублей</t>
  </si>
  <si>
    <t>12.2.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</si>
</sst>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sz val="13"/>
      <name val="PT Astra Serif"/>
      <family val="2"/>
      <charset val="204"/>
    </font>
    <font>
      <b/>
      <sz val="13"/>
      <name val="PT Astra Serif"/>
      <family val="2"/>
      <charset val="204"/>
    </font>
    <font>
      <sz val="10"/>
      <name val="PT Astra Serif"/>
      <family val="2"/>
      <charset val="204"/>
    </font>
    <font>
      <b/>
      <sz val="10"/>
      <name val="PT Astra Serif"/>
      <family val="2"/>
      <charset val="204"/>
    </font>
    <font>
      <b/>
      <sz val="12"/>
      <name val="PT Astra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4" fillId="2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workbookViewId="0">
      <selection activeCell="G12" sqref="G12"/>
    </sheetView>
  </sheetViews>
  <sheetFormatPr defaultRowHeight="15.75" x14ac:dyDescent="0.25"/>
  <cols>
    <col min="1" max="1" width="3.875" style="1" customWidth="1"/>
    <col min="2" max="2" width="9" style="1"/>
    <col min="3" max="3" width="24.625" style="1" customWidth="1"/>
    <col min="4" max="4" width="9.875" style="1" bestFit="1" customWidth="1"/>
    <col min="5" max="5" width="12.5" style="1" customWidth="1"/>
    <col min="6" max="6" width="10.25" style="1" customWidth="1"/>
    <col min="7" max="7" width="11.125" style="1" customWidth="1"/>
    <col min="8" max="8" width="10.25" style="1" customWidth="1"/>
    <col min="9" max="9" width="9.625" style="1" customWidth="1"/>
    <col min="10" max="10" width="9" style="1"/>
    <col min="11" max="11" width="9.875" style="1" customWidth="1"/>
    <col min="12" max="16384" width="9" style="1"/>
  </cols>
  <sheetData>
    <row r="1" spans="1:12" ht="16.5" x14ac:dyDescent="0.25">
      <c r="H1" s="29" t="s">
        <v>0</v>
      </c>
      <c r="I1" s="29"/>
      <c r="J1" s="29"/>
      <c r="K1" s="29"/>
      <c r="L1" s="29"/>
    </row>
    <row r="2" spans="1:12" ht="16.5" x14ac:dyDescent="0.25">
      <c r="H2" s="2"/>
      <c r="I2" s="2"/>
      <c r="J2" s="2"/>
      <c r="K2" s="2"/>
      <c r="L2" s="2"/>
    </row>
    <row r="3" spans="1:12" ht="16.5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16.5" x14ac:dyDescent="0.25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6.5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38.25" customHeight="1" x14ac:dyDescent="0.25">
      <c r="A6" s="25" t="s">
        <v>112</v>
      </c>
      <c r="B6" s="32" t="s">
        <v>3</v>
      </c>
      <c r="C6" s="32" t="s">
        <v>4</v>
      </c>
      <c r="D6" s="30" t="s">
        <v>5</v>
      </c>
      <c r="E6" s="31" t="s">
        <v>6</v>
      </c>
      <c r="F6" s="30" t="s">
        <v>7</v>
      </c>
      <c r="G6" s="30" t="s">
        <v>8</v>
      </c>
      <c r="H6" s="30" t="s">
        <v>9</v>
      </c>
      <c r="I6" s="31" t="s">
        <v>10</v>
      </c>
      <c r="J6" s="31"/>
      <c r="K6" s="31" t="s">
        <v>113</v>
      </c>
      <c r="L6" s="31"/>
    </row>
    <row r="7" spans="1:12" ht="25.5" customHeight="1" x14ac:dyDescent="0.25">
      <c r="A7" s="26"/>
      <c r="B7" s="32"/>
      <c r="C7" s="32"/>
      <c r="D7" s="30"/>
      <c r="E7" s="31"/>
      <c r="F7" s="30"/>
      <c r="G7" s="30"/>
      <c r="H7" s="30"/>
      <c r="I7" s="31" t="s">
        <v>11</v>
      </c>
      <c r="J7" s="31"/>
      <c r="K7" s="31"/>
      <c r="L7" s="31"/>
    </row>
    <row r="8" spans="1:12" ht="39" customHeight="1" x14ac:dyDescent="0.25">
      <c r="A8" s="26"/>
      <c r="B8" s="32"/>
      <c r="C8" s="32"/>
      <c r="D8" s="5" t="s">
        <v>115</v>
      </c>
      <c r="E8" s="6" t="s">
        <v>12</v>
      </c>
      <c r="F8" s="5" t="s">
        <v>116</v>
      </c>
      <c r="G8" s="5" t="s">
        <v>116</v>
      </c>
      <c r="H8" s="5" t="s">
        <v>114</v>
      </c>
      <c r="I8" s="6" t="s">
        <v>13</v>
      </c>
      <c r="J8" s="6" t="s">
        <v>14</v>
      </c>
      <c r="K8" s="6" t="s">
        <v>13</v>
      </c>
      <c r="L8" s="6" t="s">
        <v>14</v>
      </c>
    </row>
    <row r="9" spans="1:12" x14ac:dyDescent="0.25">
      <c r="A9" s="7">
        <v>1</v>
      </c>
      <c r="B9" s="5">
        <v>2</v>
      </c>
      <c r="C9" s="5">
        <v>3</v>
      </c>
      <c r="D9" s="5">
        <v>4</v>
      </c>
      <c r="E9" s="6">
        <v>5</v>
      </c>
      <c r="F9" s="5">
        <v>6</v>
      </c>
      <c r="G9" s="5">
        <v>7</v>
      </c>
      <c r="H9" s="5">
        <v>8</v>
      </c>
      <c r="I9" s="7">
        <v>9</v>
      </c>
      <c r="J9" s="7">
        <v>10</v>
      </c>
      <c r="K9" s="7">
        <v>11</v>
      </c>
      <c r="L9" s="7">
        <v>12</v>
      </c>
    </row>
    <row r="10" spans="1:12" x14ac:dyDescent="0.25">
      <c r="A10" s="8"/>
      <c r="B10" s="9"/>
      <c r="C10" s="10" t="s">
        <v>15</v>
      </c>
      <c r="D10" s="11">
        <v>3940680.8</v>
      </c>
      <c r="E10" s="11">
        <v>4764534.7</v>
      </c>
      <c r="F10" s="11">
        <f>SUM(F11+F34)</f>
        <v>4827762.8999999994</v>
      </c>
      <c r="G10" s="11">
        <f t="shared" ref="G10:H10" si="0">SUM(G11+G34)</f>
        <v>4164381.5999999996</v>
      </c>
      <c r="H10" s="11">
        <f t="shared" si="0"/>
        <v>3844242.5</v>
      </c>
      <c r="I10" s="12">
        <f>SUM(F10-D10)</f>
        <v>887082.09999999963</v>
      </c>
      <c r="J10" s="12">
        <f>SUM(F10/D10)*100</f>
        <v>122.51088441367794</v>
      </c>
      <c r="K10" s="12">
        <f>SUM(F10-E10)</f>
        <v>63228.199999999255</v>
      </c>
      <c r="L10" s="12">
        <f>SUM(F10/E10)*100</f>
        <v>101.32705928241008</v>
      </c>
    </row>
    <row r="11" spans="1:12" ht="25.5" x14ac:dyDescent="0.25">
      <c r="A11" s="13"/>
      <c r="B11" s="14" t="s">
        <v>16</v>
      </c>
      <c r="C11" s="10" t="s">
        <v>17</v>
      </c>
      <c r="D11" s="12">
        <v>1888161.2</v>
      </c>
      <c r="E11" s="12">
        <v>1968204.8</v>
      </c>
      <c r="F11" s="12">
        <f>SUM(F12+F27)</f>
        <v>1995323.2</v>
      </c>
      <c r="G11" s="12">
        <f t="shared" ref="G11:H11" si="1">SUM(G12+G27)</f>
        <v>1912708.3</v>
      </c>
      <c r="H11" s="12">
        <f t="shared" si="1"/>
        <v>1895464.3</v>
      </c>
      <c r="I11" s="12">
        <f t="shared" ref="I11:I44" si="2">SUM(F11-D11)</f>
        <v>107162</v>
      </c>
      <c r="J11" s="12">
        <f t="shared" ref="J11:J44" si="3">SUM(F11/D11)*100</f>
        <v>105.6754688106079</v>
      </c>
      <c r="K11" s="12">
        <f t="shared" ref="K11:K44" si="4">SUM(F11-E11)</f>
        <v>27118.399999999907</v>
      </c>
      <c r="L11" s="12">
        <f t="shared" ref="L11:L44" si="5">SUM(F11/E11)*100</f>
        <v>101.37782409635419</v>
      </c>
    </row>
    <row r="12" spans="1:12" s="19" customFormat="1" x14ac:dyDescent="0.25">
      <c r="A12" s="15"/>
      <c r="B12" s="16"/>
      <c r="C12" s="17" t="s">
        <v>18</v>
      </c>
      <c r="D12" s="18">
        <v>1713010</v>
      </c>
      <c r="E12" s="18">
        <v>1815137.1</v>
      </c>
      <c r="F12" s="18">
        <f>SUM(F13+F15+F17+F22+F26)</f>
        <v>1877795.5</v>
      </c>
      <c r="G12" s="18">
        <f t="shared" ref="G12:H12" si="6">SUM(G13+G15+G17+G22+G26)</f>
        <v>1802808.6</v>
      </c>
      <c r="H12" s="18">
        <f t="shared" si="6"/>
        <v>1793496.2</v>
      </c>
      <c r="I12" s="12">
        <f t="shared" si="2"/>
        <v>164785.5</v>
      </c>
      <c r="J12" s="12">
        <f t="shared" si="3"/>
        <v>109.61964611998762</v>
      </c>
      <c r="K12" s="12">
        <f t="shared" si="4"/>
        <v>62658.399999999907</v>
      </c>
      <c r="L12" s="12">
        <f t="shared" si="5"/>
        <v>103.4519926896982</v>
      </c>
    </row>
    <row r="13" spans="1:12" x14ac:dyDescent="0.25">
      <c r="A13" s="13" t="s">
        <v>19</v>
      </c>
      <c r="B13" s="7" t="s">
        <v>20</v>
      </c>
      <c r="C13" s="20" t="s">
        <v>21</v>
      </c>
      <c r="D13" s="21">
        <v>1462677.5</v>
      </c>
      <c r="E13" s="21">
        <v>1580221.4</v>
      </c>
      <c r="F13" s="21">
        <v>1601556.1</v>
      </c>
      <c r="G13" s="21">
        <v>1523116.5</v>
      </c>
      <c r="H13" s="21">
        <v>1510352.6</v>
      </c>
      <c r="I13" s="21">
        <f t="shared" si="2"/>
        <v>138878.60000000009</v>
      </c>
      <c r="J13" s="21">
        <f t="shared" si="3"/>
        <v>109.49482028676863</v>
      </c>
      <c r="K13" s="21">
        <f t="shared" si="4"/>
        <v>21334.700000000186</v>
      </c>
      <c r="L13" s="21">
        <f t="shared" si="5"/>
        <v>101.35010828229514</v>
      </c>
    </row>
    <row r="14" spans="1:12" ht="25.5" x14ac:dyDescent="0.25">
      <c r="A14" s="13" t="s">
        <v>22</v>
      </c>
      <c r="B14" s="7" t="s">
        <v>23</v>
      </c>
      <c r="C14" s="20" t="s">
        <v>24</v>
      </c>
      <c r="D14" s="21">
        <v>1462677.5</v>
      </c>
      <c r="E14" s="21">
        <v>1580221.4</v>
      </c>
      <c r="F14" s="21">
        <v>1601556.1</v>
      </c>
      <c r="G14" s="21">
        <v>1523116.5</v>
      </c>
      <c r="H14" s="21">
        <v>1510352.6</v>
      </c>
      <c r="I14" s="21">
        <f t="shared" si="2"/>
        <v>138878.60000000009</v>
      </c>
      <c r="J14" s="21">
        <f t="shared" si="3"/>
        <v>109.49482028676863</v>
      </c>
      <c r="K14" s="21">
        <f t="shared" si="4"/>
        <v>21334.700000000186</v>
      </c>
      <c r="L14" s="21">
        <f t="shared" si="5"/>
        <v>101.35010828229514</v>
      </c>
    </row>
    <row r="15" spans="1:12" ht="51" x14ac:dyDescent="0.25">
      <c r="A15" s="13" t="s">
        <v>25</v>
      </c>
      <c r="B15" s="7" t="s">
        <v>26</v>
      </c>
      <c r="C15" s="20" t="s">
        <v>27</v>
      </c>
      <c r="D15" s="21">
        <v>35169.300000000003</v>
      </c>
      <c r="E15" s="21">
        <v>36138.1</v>
      </c>
      <c r="F15" s="21">
        <v>39291.5</v>
      </c>
      <c r="G15" s="21">
        <v>40756.300000000003</v>
      </c>
      <c r="H15" s="21">
        <v>41783.4</v>
      </c>
      <c r="I15" s="21">
        <f t="shared" si="2"/>
        <v>4122.1999999999971</v>
      </c>
      <c r="J15" s="21">
        <f t="shared" si="3"/>
        <v>111.72101804698984</v>
      </c>
      <c r="K15" s="21">
        <f t="shared" si="4"/>
        <v>3153.4000000000015</v>
      </c>
      <c r="L15" s="21">
        <f t="shared" si="5"/>
        <v>108.72597065147312</v>
      </c>
    </row>
    <row r="16" spans="1:12" ht="51" x14ac:dyDescent="0.25">
      <c r="A16" s="13" t="s">
        <v>28</v>
      </c>
      <c r="B16" s="7" t="s">
        <v>29</v>
      </c>
      <c r="C16" s="20" t="s">
        <v>30</v>
      </c>
      <c r="D16" s="21">
        <v>35169.300000000003</v>
      </c>
      <c r="E16" s="21">
        <v>36138.1</v>
      </c>
      <c r="F16" s="21">
        <v>39291.5</v>
      </c>
      <c r="G16" s="21">
        <v>40756.300000000003</v>
      </c>
      <c r="H16" s="21">
        <v>41783.4</v>
      </c>
      <c r="I16" s="21">
        <f t="shared" si="2"/>
        <v>4122.1999999999971</v>
      </c>
      <c r="J16" s="21">
        <f t="shared" si="3"/>
        <v>111.72101804698984</v>
      </c>
      <c r="K16" s="21">
        <f t="shared" si="4"/>
        <v>3153.4000000000015</v>
      </c>
      <c r="L16" s="21">
        <f t="shared" si="5"/>
        <v>108.72597065147312</v>
      </c>
    </row>
    <row r="17" spans="1:12" x14ac:dyDescent="0.25">
      <c r="A17" s="13" t="s">
        <v>31</v>
      </c>
      <c r="B17" s="7" t="s">
        <v>32</v>
      </c>
      <c r="C17" s="22" t="s">
        <v>33</v>
      </c>
      <c r="D17" s="21">
        <v>123511.9</v>
      </c>
      <c r="E17" s="21">
        <v>114856.6</v>
      </c>
      <c r="F17" s="21">
        <f>SUM(F18:F21)</f>
        <v>123709.2</v>
      </c>
      <c r="G17" s="21">
        <f t="shared" ref="G17:H17" si="7">SUM(G18:G21)</f>
        <v>125257.7</v>
      </c>
      <c r="H17" s="21">
        <f t="shared" si="7"/>
        <v>126502</v>
      </c>
      <c r="I17" s="21">
        <f t="shared" si="2"/>
        <v>197.30000000000291</v>
      </c>
      <c r="J17" s="21">
        <f t="shared" si="3"/>
        <v>100.15974169290571</v>
      </c>
      <c r="K17" s="21">
        <f t="shared" si="4"/>
        <v>8852.5999999999913</v>
      </c>
      <c r="L17" s="21">
        <f t="shared" si="5"/>
        <v>107.70752399078502</v>
      </c>
    </row>
    <row r="18" spans="1:12" ht="38.25" x14ac:dyDescent="0.25">
      <c r="A18" s="13" t="s">
        <v>34</v>
      </c>
      <c r="B18" s="7" t="s">
        <v>35</v>
      </c>
      <c r="C18" s="22" t="s">
        <v>36</v>
      </c>
      <c r="D18" s="21">
        <v>114396.8</v>
      </c>
      <c r="E18" s="21">
        <v>105809.2</v>
      </c>
      <c r="F18" s="21">
        <v>114499.2</v>
      </c>
      <c r="G18" s="21">
        <v>115987.7</v>
      </c>
      <c r="H18" s="21">
        <v>117032</v>
      </c>
      <c r="I18" s="21">
        <f t="shared" si="2"/>
        <v>102.39999999999418</v>
      </c>
      <c r="J18" s="21">
        <f t="shared" si="3"/>
        <v>100.08951299337043</v>
      </c>
      <c r="K18" s="21">
        <f t="shared" si="4"/>
        <v>8690</v>
      </c>
      <c r="L18" s="21">
        <f t="shared" si="5"/>
        <v>108.21289642110517</v>
      </c>
    </row>
    <row r="19" spans="1:12" ht="38.25" x14ac:dyDescent="0.25">
      <c r="A19" s="13" t="s">
        <v>37</v>
      </c>
      <c r="B19" s="7" t="s">
        <v>38</v>
      </c>
      <c r="C19" s="22" t="s">
        <v>39</v>
      </c>
      <c r="D19" s="21">
        <v>-169.9</v>
      </c>
      <c r="E19" s="21">
        <v>-352.6</v>
      </c>
      <c r="F19" s="21">
        <v>0</v>
      </c>
      <c r="G19" s="21">
        <v>0</v>
      </c>
      <c r="H19" s="21">
        <v>0</v>
      </c>
      <c r="I19" s="21">
        <f t="shared" si="2"/>
        <v>169.9</v>
      </c>
      <c r="J19" s="21">
        <f t="shared" si="3"/>
        <v>0</v>
      </c>
      <c r="K19" s="21">
        <f t="shared" si="4"/>
        <v>352.6</v>
      </c>
      <c r="L19" s="21">
        <f t="shared" si="5"/>
        <v>0</v>
      </c>
    </row>
    <row r="20" spans="1:12" ht="25.5" x14ac:dyDescent="0.25">
      <c r="A20" s="13" t="s">
        <v>40</v>
      </c>
      <c r="B20" s="7" t="s">
        <v>41</v>
      </c>
      <c r="C20" s="22" t="s">
        <v>42</v>
      </c>
      <c r="D20" s="21">
        <v>1535.5</v>
      </c>
      <c r="E20" s="21">
        <v>1200</v>
      </c>
      <c r="F20" s="21">
        <v>910</v>
      </c>
      <c r="G20" s="21">
        <v>770</v>
      </c>
      <c r="H20" s="21">
        <v>820</v>
      </c>
      <c r="I20" s="21">
        <f t="shared" si="2"/>
        <v>-625.5</v>
      </c>
      <c r="J20" s="21">
        <f t="shared" si="3"/>
        <v>59.264083360468902</v>
      </c>
      <c r="K20" s="21">
        <f t="shared" si="4"/>
        <v>-290</v>
      </c>
      <c r="L20" s="21">
        <f t="shared" si="5"/>
        <v>75.833333333333329</v>
      </c>
    </row>
    <row r="21" spans="1:12" ht="38.25" x14ac:dyDescent="0.25">
      <c r="A21" s="13" t="s">
        <v>43</v>
      </c>
      <c r="B21" s="7" t="s">
        <v>44</v>
      </c>
      <c r="C21" s="22" t="s">
        <v>45</v>
      </c>
      <c r="D21" s="21">
        <v>7749.5</v>
      </c>
      <c r="E21" s="21">
        <v>8200</v>
      </c>
      <c r="F21" s="21">
        <v>8300</v>
      </c>
      <c r="G21" s="21">
        <v>8500</v>
      </c>
      <c r="H21" s="21">
        <v>8650</v>
      </c>
      <c r="I21" s="21">
        <f t="shared" si="2"/>
        <v>550.5</v>
      </c>
      <c r="J21" s="21">
        <f t="shared" si="3"/>
        <v>107.10368410865216</v>
      </c>
      <c r="K21" s="21">
        <f t="shared" si="4"/>
        <v>100</v>
      </c>
      <c r="L21" s="21">
        <f t="shared" si="5"/>
        <v>101.21951219512195</v>
      </c>
    </row>
    <row r="22" spans="1:12" x14ac:dyDescent="0.25">
      <c r="A22" s="13" t="s">
        <v>46</v>
      </c>
      <c r="B22" s="7" t="s">
        <v>47</v>
      </c>
      <c r="C22" s="20" t="s">
        <v>48</v>
      </c>
      <c r="D22" s="21">
        <v>85074.3</v>
      </c>
      <c r="E22" s="21">
        <v>77506</v>
      </c>
      <c r="F22" s="21">
        <f>SUM(F23:F25)</f>
        <v>106738.70000000001</v>
      </c>
      <c r="G22" s="21">
        <f t="shared" ref="G22:H22" si="8">SUM(G23:G25)</f>
        <v>107168.09999999999</v>
      </c>
      <c r="H22" s="21">
        <f t="shared" si="8"/>
        <v>108298.20000000001</v>
      </c>
      <c r="I22" s="21">
        <f t="shared" si="2"/>
        <v>21664.400000000009</v>
      </c>
      <c r="J22" s="21">
        <f t="shared" si="3"/>
        <v>125.46526977007157</v>
      </c>
      <c r="K22" s="21">
        <f t="shared" si="4"/>
        <v>29232.700000000012</v>
      </c>
      <c r="L22" s="21">
        <f t="shared" si="5"/>
        <v>137.71669290119476</v>
      </c>
    </row>
    <row r="23" spans="1:12" ht="25.5" x14ac:dyDescent="0.25">
      <c r="A23" s="13" t="s">
        <v>49</v>
      </c>
      <c r="B23" s="7" t="s">
        <v>50</v>
      </c>
      <c r="C23" s="20" t="s">
        <v>51</v>
      </c>
      <c r="D23" s="21">
        <v>29955.1</v>
      </c>
      <c r="E23" s="21">
        <v>25590</v>
      </c>
      <c r="F23" s="21">
        <v>44093.4</v>
      </c>
      <c r="G23" s="21">
        <v>44181.599999999999</v>
      </c>
      <c r="H23" s="21">
        <v>44490.9</v>
      </c>
      <c r="I23" s="21">
        <f t="shared" si="2"/>
        <v>14138.300000000003</v>
      </c>
      <c r="J23" s="21">
        <f t="shared" si="3"/>
        <v>147.19830679917612</v>
      </c>
      <c r="K23" s="21">
        <f t="shared" si="4"/>
        <v>18503.400000000001</v>
      </c>
      <c r="L23" s="21">
        <f t="shared" si="5"/>
        <v>172.30715123094959</v>
      </c>
    </row>
    <row r="24" spans="1:12" x14ac:dyDescent="0.25">
      <c r="A24" s="13" t="s">
        <v>52</v>
      </c>
      <c r="B24" s="7" t="s">
        <v>53</v>
      </c>
      <c r="C24" s="20" t="s">
        <v>54</v>
      </c>
      <c r="D24" s="21">
        <v>14563.1</v>
      </c>
      <c r="E24" s="21">
        <v>14316</v>
      </c>
      <c r="F24" s="21">
        <v>15108.7</v>
      </c>
      <c r="G24" s="21">
        <v>15259.8</v>
      </c>
      <c r="H24" s="21">
        <v>15412.4</v>
      </c>
      <c r="I24" s="21">
        <f t="shared" si="2"/>
        <v>545.60000000000036</v>
      </c>
      <c r="J24" s="21">
        <f t="shared" si="3"/>
        <v>103.74645508167903</v>
      </c>
      <c r="K24" s="21">
        <f t="shared" si="4"/>
        <v>792.70000000000073</v>
      </c>
      <c r="L24" s="21">
        <f t="shared" si="5"/>
        <v>105.53716121821739</v>
      </c>
    </row>
    <row r="25" spans="1:12" x14ac:dyDescent="0.25">
      <c r="A25" s="13" t="s">
        <v>55</v>
      </c>
      <c r="B25" s="7" t="s">
        <v>56</v>
      </c>
      <c r="C25" s="20" t="s">
        <v>57</v>
      </c>
      <c r="D25" s="21">
        <v>40556.1</v>
      </c>
      <c r="E25" s="21">
        <v>37600</v>
      </c>
      <c r="F25" s="21">
        <v>47536.6</v>
      </c>
      <c r="G25" s="21">
        <v>47726.7</v>
      </c>
      <c r="H25" s="21">
        <v>48394.9</v>
      </c>
      <c r="I25" s="21">
        <f t="shared" si="2"/>
        <v>6980.5</v>
      </c>
      <c r="J25" s="21">
        <f t="shared" si="3"/>
        <v>117.21196071614382</v>
      </c>
      <c r="K25" s="21">
        <f t="shared" si="4"/>
        <v>9936.5999999999985</v>
      </c>
      <c r="L25" s="21">
        <f t="shared" si="5"/>
        <v>126.42712765957447</v>
      </c>
    </row>
    <row r="26" spans="1:12" x14ac:dyDescent="0.25">
      <c r="A26" s="13" t="s">
        <v>58</v>
      </c>
      <c r="B26" s="7" t="s">
        <v>59</v>
      </c>
      <c r="C26" s="22" t="s">
        <v>60</v>
      </c>
      <c r="D26" s="21">
        <v>6577</v>
      </c>
      <c r="E26" s="21">
        <v>6415</v>
      </c>
      <c r="F26" s="21">
        <v>6500</v>
      </c>
      <c r="G26" s="21">
        <v>6510</v>
      </c>
      <c r="H26" s="21">
        <v>6560</v>
      </c>
      <c r="I26" s="21">
        <f t="shared" si="2"/>
        <v>-77</v>
      </c>
      <c r="J26" s="21">
        <f t="shared" si="3"/>
        <v>98.829253459023874</v>
      </c>
      <c r="K26" s="21">
        <f t="shared" si="4"/>
        <v>85</v>
      </c>
      <c r="L26" s="21">
        <f t="shared" si="5"/>
        <v>101.32501948558068</v>
      </c>
    </row>
    <row r="27" spans="1:12" s="19" customFormat="1" x14ac:dyDescent="0.25">
      <c r="A27" s="8"/>
      <c r="B27" s="23"/>
      <c r="C27" s="10" t="s">
        <v>61</v>
      </c>
      <c r="D27" s="12">
        <v>175151.2</v>
      </c>
      <c r="E27" s="12">
        <v>153067.70000000001</v>
      </c>
      <c r="F27" s="12">
        <f>SUM(F28:F33)</f>
        <v>117527.70000000001</v>
      </c>
      <c r="G27" s="12">
        <f t="shared" ref="G27:H27" si="9">SUM(G28:G33)</f>
        <v>109899.70000000001</v>
      </c>
      <c r="H27" s="12">
        <f t="shared" si="9"/>
        <v>101968.1</v>
      </c>
      <c r="I27" s="12">
        <f t="shared" si="2"/>
        <v>-57623.5</v>
      </c>
      <c r="J27" s="12">
        <f t="shared" si="3"/>
        <v>67.100710700240711</v>
      </c>
      <c r="K27" s="12">
        <f t="shared" si="4"/>
        <v>-35540</v>
      </c>
      <c r="L27" s="12">
        <f t="shared" si="5"/>
        <v>76.78151563001208</v>
      </c>
    </row>
    <row r="28" spans="1:12" ht="51" x14ac:dyDescent="0.25">
      <c r="A28" s="13" t="s">
        <v>62</v>
      </c>
      <c r="B28" s="7" t="s">
        <v>63</v>
      </c>
      <c r="C28" s="22" t="s">
        <v>64</v>
      </c>
      <c r="D28" s="21">
        <v>77470.399999999994</v>
      </c>
      <c r="E28" s="21">
        <v>74894.399999999994</v>
      </c>
      <c r="F28" s="21">
        <v>62738</v>
      </c>
      <c r="G28" s="21">
        <v>60198</v>
      </c>
      <c r="H28" s="21">
        <v>55684</v>
      </c>
      <c r="I28" s="21">
        <f t="shared" si="2"/>
        <v>-14732.399999999994</v>
      </c>
      <c r="J28" s="21">
        <f t="shared" si="3"/>
        <v>80.983188417769895</v>
      </c>
      <c r="K28" s="21">
        <f t="shared" si="4"/>
        <v>-12156.399999999994</v>
      </c>
      <c r="L28" s="21">
        <f t="shared" si="5"/>
        <v>83.768612873592701</v>
      </c>
    </row>
    <row r="29" spans="1:12" ht="25.5" x14ac:dyDescent="0.25">
      <c r="A29" s="13" t="s">
        <v>65</v>
      </c>
      <c r="B29" s="7" t="s">
        <v>66</v>
      </c>
      <c r="C29" s="22" t="s">
        <v>67</v>
      </c>
      <c r="D29" s="21">
        <v>1659.8</v>
      </c>
      <c r="E29" s="21">
        <v>1958.7</v>
      </c>
      <c r="F29" s="21">
        <v>966.1</v>
      </c>
      <c r="G29" s="21">
        <v>966.1</v>
      </c>
      <c r="H29" s="21">
        <v>966.1</v>
      </c>
      <c r="I29" s="21">
        <f t="shared" si="2"/>
        <v>-693.69999999999993</v>
      </c>
      <c r="J29" s="21">
        <f t="shared" si="3"/>
        <v>58.205807928666111</v>
      </c>
      <c r="K29" s="21">
        <f t="shared" si="4"/>
        <v>-992.6</v>
      </c>
      <c r="L29" s="21">
        <f t="shared" si="5"/>
        <v>49.323530913360905</v>
      </c>
    </row>
    <row r="30" spans="1:12" ht="38.25" x14ac:dyDescent="0.25">
      <c r="A30" s="13" t="s">
        <v>68</v>
      </c>
      <c r="B30" s="7" t="s">
        <v>69</v>
      </c>
      <c r="C30" s="22" t="s">
        <v>70</v>
      </c>
      <c r="D30" s="21">
        <v>2692.8</v>
      </c>
      <c r="E30" s="21">
        <v>684.9</v>
      </c>
      <c r="F30" s="21">
        <v>81.3</v>
      </c>
      <c r="G30" s="21">
        <v>81.3</v>
      </c>
      <c r="H30" s="21">
        <v>81.3</v>
      </c>
      <c r="I30" s="21">
        <f t="shared" si="2"/>
        <v>-2611.5</v>
      </c>
      <c r="J30" s="21">
        <f t="shared" si="3"/>
        <v>3.0191622103386808</v>
      </c>
      <c r="K30" s="21">
        <f t="shared" si="4"/>
        <v>-603.6</v>
      </c>
      <c r="L30" s="21">
        <f t="shared" si="5"/>
        <v>11.870346035917652</v>
      </c>
    </row>
    <row r="31" spans="1:12" ht="38.25" x14ac:dyDescent="0.25">
      <c r="A31" s="13" t="s">
        <v>71</v>
      </c>
      <c r="B31" s="7" t="s">
        <v>72</v>
      </c>
      <c r="C31" s="22" t="s">
        <v>73</v>
      </c>
      <c r="D31" s="21">
        <v>88293</v>
      </c>
      <c r="E31" s="21">
        <v>70468.600000000006</v>
      </c>
      <c r="F31" s="21">
        <v>48631.6</v>
      </c>
      <c r="G31" s="21">
        <v>43543.6</v>
      </c>
      <c r="H31" s="21">
        <v>40126</v>
      </c>
      <c r="I31" s="21">
        <f t="shared" si="2"/>
        <v>-39661.4</v>
      </c>
      <c r="J31" s="21">
        <f t="shared" si="3"/>
        <v>55.079791149921284</v>
      </c>
      <c r="K31" s="21">
        <f t="shared" si="4"/>
        <v>-21837.000000000007</v>
      </c>
      <c r="L31" s="21">
        <f t="shared" si="5"/>
        <v>69.011730047141555</v>
      </c>
    </row>
    <row r="32" spans="1:12" ht="25.5" x14ac:dyDescent="0.25">
      <c r="A32" s="13" t="s">
        <v>74</v>
      </c>
      <c r="B32" s="7" t="s">
        <v>75</v>
      </c>
      <c r="C32" s="22" t="s">
        <v>76</v>
      </c>
      <c r="D32" s="21">
        <v>4328.3</v>
      </c>
      <c r="E32" s="21">
        <v>4600.3999999999996</v>
      </c>
      <c r="F32" s="21">
        <v>4709.6000000000004</v>
      </c>
      <c r="G32" s="21">
        <v>4709.6000000000004</v>
      </c>
      <c r="H32" s="21">
        <v>4709.6000000000004</v>
      </c>
      <c r="I32" s="21">
        <f t="shared" si="2"/>
        <v>381.30000000000018</v>
      </c>
      <c r="J32" s="21">
        <f t="shared" si="3"/>
        <v>108.80946329967887</v>
      </c>
      <c r="K32" s="21">
        <f t="shared" si="4"/>
        <v>109.20000000000073</v>
      </c>
      <c r="L32" s="21">
        <f t="shared" si="5"/>
        <v>102.37370663420573</v>
      </c>
    </row>
    <row r="33" spans="1:12" x14ac:dyDescent="0.25">
      <c r="A33" s="13" t="s">
        <v>77</v>
      </c>
      <c r="B33" s="7" t="s">
        <v>78</v>
      </c>
      <c r="C33" s="22" t="s">
        <v>79</v>
      </c>
      <c r="D33" s="21">
        <v>706.9</v>
      </c>
      <c r="E33" s="21">
        <v>460.7</v>
      </c>
      <c r="F33" s="21">
        <v>401.1</v>
      </c>
      <c r="G33" s="21">
        <v>401.1</v>
      </c>
      <c r="H33" s="21">
        <v>401.1</v>
      </c>
      <c r="I33" s="21">
        <f t="shared" si="2"/>
        <v>-305.79999999999995</v>
      </c>
      <c r="J33" s="21">
        <f t="shared" si="3"/>
        <v>56.74069882585939</v>
      </c>
      <c r="K33" s="21">
        <f t="shared" si="4"/>
        <v>-59.599999999999966</v>
      </c>
      <c r="L33" s="21">
        <f t="shared" si="5"/>
        <v>87.063164749294558</v>
      </c>
    </row>
    <row r="34" spans="1:12" ht="25.5" x14ac:dyDescent="0.25">
      <c r="A34" s="13"/>
      <c r="B34" s="14" t="s">
        <v>80</v>
      </c>
      <c r="C34" s="10" t="s">
        <v>81</v>
      </c>
      <c r="D34" s="12">
        <v>2052519.6</v>
      </c>
      <c r="E34" s="12">
        <v>2796329.9</v>
      </c>
      <c r="F34" s="12">
        <f>SUM(F35+F41+F42+F43+F44)</f>
        <v>2832439.6999999997</v>
      </c>
      <c r="G34" s="12">
        <f t="shared" ref="G34:H34" si="10">SUM(G35+G41+G42+G43+G44)</f>
        <v>2251673.2999999998</v>
      </c>
      <c r="H34" s="12">
        <f t="shared" si="10"/>
        <v>1948778.1999999997</v>
      </c>
      <c r="I34" s="12">
        <f t="shared" si="2"/>
        <v>779920.09999999963</v>
      </c>
      <c r="J34" s="12">
        <f t="shared" si="3"/>
        <v>137.99818038278414</v>
      </c>
      <c r="K34" s="12">
        <f t="shared" si="4"/>
        <v>36109.799999999814</v>
      </c>
      <c r="L34" s="12">
        <f t="shared" si="5"/>
        <v>101.29132832288492</v>
      </c>
    </row>
    <row r="35" spans="1:12" ht="38.25" x14ac:dyDescent="0.25">
      <c r="A35" s="13" t="s">
        <v>82</v>
      </c>
      <c r="B35" s="7" t="s">
        <v>83</v>
      </c>
      <c r="C35" s="22" t="s">
        <v>84</v>
      </c>
      <c r="D35" s="21">
        <v>2053207.2</v>
      </c>
      <c r="E35" s="21">
        <v>2794840.6</v>
      </c>
      <c r="F35" s="21">
        <f>SUM(F36:F40)</f>
        <v>2832439.6999999997</v>
      </c>
      <c r="G35" s="21">
        <f t="shared" ref="G35:H35" si="11">SUM(G36:G40)</f>
        <v>2251673.2999999998</v>
      </c>
      <c r="H35" s="21">
        <f t="shared" si="11"/>
        <v>1948778.1999999997</v>
      </c>
      <c r="I35" s="21">
        <f t="shared" si="2"/>
        <v>779232.49999999977</v>
      </c>
      <c r="J35" s="21">
        <f t="shared" si="3"/>
        <v>137.95196607531864</v>
      </c>
      <c r="K35" s="21">
        <f t="shared" si="4"/>
        <v>37599.099999999627</v>
      </c>
      <c r="L35" s="21">
        <f t="shared" si="5"/>
        <v>101.34530391464899</v>
      </c>
    </row>
    <row r="36" spans="1:12" ht="38.25" x14ac:dyDescent="0.25">
      <c r="A36" s="13" t="s">
        <v>85</v>
      </c>
      <c r="B36" s="7" t="s">
        <v>86</v>
      </c>
      <c r="C36" s="22" t="s">
        <v>87</v>
      </c>
      <c r="D36" s="21">
        <v>66502.399999999994</v>
      </c>
      <c r="E36" s="21">
        <v>100619.7</v>
      </c>
      <c r="F36" s="21">
        <v>130213.4</v>
      </c>
      <c r="G36" s="21">
        <v>0</v>
      </c>
      <c r="H36" s="21">
        <v>0</v>
      </c>
      <c r="I36" s="21">
        <f t="shared" si="2"/>
        <v>63711</v>
      </c>
      <c r="J36" s="21">
        <f t="shared" si="3"/>
        <v>195.80255750168416</v>
      </c>
      <c r="K36" s="21">
        <f t="shared" si="4"/>
        <v>29593.699999999997</v>
      </c>
      <c r="L36" s="21">
        <f t="shared" si="5"/>
        <v>129.4114373229099</v>
      </c>
    </row>
    <row r="37" spans="1:12" ht="25.5" x14ac:dyDescent="0.25">
      <c r="A37" s="13" t="s">
        <v>117</v>
      </c>
      <c r="B37" s="7" t="s">
        <v>89</v>
      </c>
      <c r="C37" s="22" t="s">
        <v>90</v>
      </c>
      <c r="D37" s="21">
        <v>39108.199999999997</v>
      </c>
      <c r="E37" s="21">
        <v>11165</v>
      </c>
      <c r="F37" s="21">
        <v>0</v>
      </c>
      <c r="G37" s="21">
        <v>0</v>
      </c>
      <c r="H37" s="21">
        <v>0</v>
      </c>
      <c r="I37" s="21">
        <f t="shared" si="2"/>
        <v>-39108.199999999997</v>
      </c>
      <c r="J37" s="21">
        <f t="shared" si="3"/>
        <v>0</v>
      </c>
      <c r="K37" s="21">
        <f t="shared" si="4"/>
        <v>-11165</v>
      </c>
      <c r="L37" s="21">
        <f t="shared" si="5"/>
        <v>0</v>
      </c>
    </row>
    <row r="38" spans="1:12" ht="51" x14ac:dyDescent="0.25">
      <c r="A38" s="13" t="s">
        <v>88</v>
      </c>
      <c r="B38" s="7" t="s">
        <v>92</v>
      </c>
      <c r="C38" s="22" t="s">
        <v>93</v>
      </c>
      <c r="D38" s="21">
        <v>288052.59999999998</v>
      </c>
      <c r="E38" s="21">
        <v>1015666.5</v>
      </c>
      <c r="F38" s="21">
        <v>1108635.3999999999</v>
      </c>
      <c r="G38" s="21">
        <v>577552.19999999995</v>
      </c>
      <c r="H38" s="21">
        <v>271589.59999999998</v>
      </c>
      <c r="I38" s="21">
        <f t="shared" si="2"/>
        <v>820582.79999999993</v>
      </c>
      <c r="J38" s="21">
        <f t="shared" si="3"/>
        <v>384.87255452649964</v>
      </c>
      <c r="K38" s="21">
        <f t="shared" si="4"/>
        <v>92968.899999999907</v>
      </c>
      <c r="L38" s="21">
        <f t="shared" si="5"/>
        <v>109.15348689752</v>
      </c>
    </row>
    <row r="39" spans="1:12" ht="38.25" x14ac:dyDescent="0.25">
      <c r="A39" s="13" t="s">
        <v>91</v>
      </c>
      <c r="B39" s="7" t="s">
        <v>95</v>
      </c>
      <c r="C39" s="22" t="s">
        <v>96</v>
      </c>
      <c r="D39" s="21">
        <v>1508233.2</v>
      </c>
      <c r="E39" s="21">
        <v>1621979.1</v>
      </c>
      <c r="F39" s="21">
        <v>1558074.5</v>
      </c>
      <c r="G39" s="21">
        <v>1638694.7</v>
      </c>
      <c r="H39" s="21">
        <v>1641722.2</v>
      </c>
      <c r="I39" s="21">
        <f t="shared" si="2"/>
        <v>49841.300000000047</v>
      </c>
      <c r="J39" s="21">
        <f t="shared" si="3"/>
        <v>103.30461496272592</v>
      </c>
      <c r="K39" s="21">
        <f t="shared" si="4"/>
        <v>-63904.600000000093</v>
      </c>
      <c r="L39" s="21">
        <f t="shared" si="5"/>
        <v>96.060084867924616</v>
      </c>
    </row>
    <row r="40" spans="1:12" ht="25.5" x14ac:dyDescent="0.25">
      <c r="A40" s="13" t="s">
        <v>94</v>
      </c>
      <c r="B40" s="7" t="s">
        <v>97</v>
      </c>
      <c r="C40" s="22" t="s">
        <v>98</v>
      </c>
      <c r="D40" s="21">
        <v>151310.79999999999</v>
      </c>
      <c r="E40" s="21">
        <v>45410.3</v>
      </c>
      <c r="F40" s="21">
        <v>35516.400000000001</v>
      </c>
      <c r="G40" s="21">
        <v>35426.400000000001</v>
      </c>
      <c r="H40" s="21">
        <v>35466.400000000001</v>
      </c>
      <c r="I40" s="21">
        <f t="shared" si="2"/>
        <v>-115794.4</v>
      </c>
      <c r="J40" s="21">
        <f t="shared" si="3"/>
        <v>23.472481805660934</v>
      </c>
      <c r="K40" s="21">
        <f t="shared" si="4"/>
        <v>-9893.9000000000015</v>
      </c>
      <c r="L40" s="21">
        <f t="shared" si="5"/>
        <v>78.212211766933933</v>
      </c>
    </row>
    <row r="41" spans="1:12" ht="38.25" x14ac:dyDescent="0.25">
      <c r="A41" s="13" t="s">
        <v>99</v>
      </c>
      <c r="B41" s="7" t="s">
        <v>100</v>
      </c>
      <c r="C41" s="22" t="s">
        <v>101</v>
      </c>
      <c r="D41" s="21">
        <v>572.1</v>
      </c>
      <c r="E41" s="21">
        <v>1490</v>
      </c>
      <c r="F41" s="21">
        <v>0</v>
      </c>
      <c r="G41" s="21">
        <v>0</v>
      </c>
      <c r="H41" s="21">
        <v>0</v>
      </c>
      <c r="I41" s="21">
        <f t="shared" si="2"/>
        <v>-572.1</v>
      </c>
      <c r="J41" s="21">
        <f t="shared" si="3"/>
        <v>0</v>
      </c>
      <c r="K41" s="21">
        <f t="shared" si="4"/>
        <v>-1490</v>
      </c>
      <c r="L41" s="21">
        <f t="shared" si="5"/>
        <v>0</v>
      </c>
    </row>
    <row r="42" spans="1:12" ht="25.5" x14ac:dyDescent="0.25">
      <c r="A42" s="13" t="s">
        <v>102</v>
      </c>
      <c r="B42" s="7" t="s">
        <v>103</v>
      </c>
      <c r="C42" s="22" t="s">
        <v>104</v>
      </c>
      <c r="D42" s="21">
        <v>150</v>
      </c>
      <c r="E42" s="21">
        <v>0</v>
      </c>
      <c r="F42" s="21">
        <v>0</v>
      </c>
      <c r="G42" s="21">
        <v>0</v>
      </c>
      <c r="H42" s="21">
        <v>0</v>
      </c>
      <c r="I42" s="21">
        <f t="shared" si="2"/>
        <v>-150</v>
      </c>
      <c r="J42" s="21">
        <f t="shared" si="3"/>
        <v>0</v>
      </c>
      <c r="K42" s="21">
        <f t="shared" si="4"/>
        <v>0</v>
      </c>
      <c r="L42" s="21" t="s">
        <v>105</v>
      </c>
    </row>
    <row r="43" spans="1:12" ht="25.5" x14ac:dyDescent="0.25">
      <c r="A43" s="13" t="s">
        <v>106</v>
      </c>
      <c r="B43" s="7" t="s">
        <v>107</v>
      </c>
      <c r="C43" s="22" t="s">
        <v>108</v>
      </c>
      <c r="D43" s="21">
        <v>130.5</v>
      </c>
      <c r="E43" s="21">
        <v>0</v>
      </c>
      <c r="F43" s="21">
        <v>0</v>
      </c>
      <c r="G43" s="21">
        <v>0</v>
      </c>
      <c r="H43" s="21">
        <v>0</v>
      </c>
      <c r="I43" s="21">
        <f t="shared" si="2"/>
        <v>-130.5</v>
      </c>
      <c r="J43" s="21">
        <f t="shared" si="3"/>
        <v>0</v>
      </c>
      <c r="K43" s="21">
        <f t="shared" si="4"/>
        <v>0</v>
      </c>
      <c r="L43" s="21" t="s">
        <v>105</v>
      </c>
    </row>
    <row r="44" spans="1:12" ht="63.75" x14ac:dyDescent="0.25">
      <c r="A44" s="13" t="s">
        <v>109</v>
      </c>
      <c r="B44" s="7" t="s">
        <v>110</v>
      </c>
      <c r="C44" s="22" t="s">
        <v>111</v>
      </c>
      <c r="D44" s="21">
        <v>-1540.2</v>
      </c>
      <c r="E44" s="21">
        <v>-0.7</v>
      </c>
      <c r="F44" s="21">
        <v>0</v>
      </c>
      <c r="G44" s="21">
        <v>0</v>
      </c>
      <c r="H44" s="21">
        <v>0</v>
      </c>
      <c r="I44" s="21">
        <f t="shared" si="2"/>
        <v>1540.2</v>
      </c>
      <c r="J44" s="21">
        <f t="shared" si="3"/>
        <v>0</v>
      </c>
      <c r="K44" s="21">
        <f t="shared" si="4"/>
        <v>0.7</v>
      </c>
      <c r="L44" s="21">
        <f t="shared" si="5"/>
        <v>0</v>
      </c>
    </row>
    <row r="45" spans="1:12" x14ac:dyDescent="0.25">
      <c r="A45" s="24"/>
    </row>
  </sheetData>
  <mergeCells count="14">
    <mergeCell ref="A6:A8"/>
    <mergeCell ref="A3:L3"/>
    <mergeCell ref="A4:L4"/>
    <mergeCell ref="H1:L1"/>
    <mergeCell ref="H6:H7"/>
    <mergeCell ref="I6:J6"/>
    <mergeCell ref="I7:J7"/>
    <mergeCell ref="K6:L7"/>
    <mergeCell ref="B6:B8"/>
    <mergeCell ref="C6:C8"/>
    <mergeCell ref="D6:D7"/>
    <mergeCell ref="E6:E7"/>
    <mergeCell ref="F6:F7"/>
    <mergeCell ref="G6:G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6" fitToHeight="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2023-11-24T05:51:47Z</cp:lastPrinted>
  <dcterms:created xsi:type="dcterms:W3CDTF">2023-11-22T13:01:10Z</dcterms:created>
  <dcterms:modified xsi:type="dcterms:W3CDTF">2023-11-24T05:51:50Z</dcterms:modified>
</cp:coreProperties>
</file>