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288" windowWidth="21480" windowHeight="11136"/>
  </bookViews>
  <sheets>
    <sheet name="Таблица 1" sheetId="1" r:id="rId1"/>
  </sheets>
  <definedNames>
    <definedName name="_xlnm.Print_Titles" localSheetId="0">'Таблица 1'!$6:$8</definedName>
  </definedNames>
  <calcPr calcId="145621"/>
</workbook>
</file>

<file path=xl/calcChain.xml><?xml version="1.0" encoding="utf-8"?>
<calcChain xmlns="http://schemas.openxmlformats.org/spreadsheetml/2006/main">
  <c r="K56" i="1" l="1"/>
  <c r="J56" i="1"/>
  <c r="I56" i="1"/>
  <c r="H56" i="1"/>
  <c r="G56" i="1"/>
  <c r="E56" i="1"/>
  <c r="E52" i="1" s="1"/>
  <c r="E51" i="1" s="1"/>
  <c r="D56" i="1"/>
  <c r="C56" i="1"/>
  <c r="F56" i="1"/>
  <c r="F52" i="1" s="1"/>
  <c r="F51" i="1" s="1"/>
  <c r="D94" i="1"/>
  <c r="E94" i="1"/>
  <c r="F94" i="1"/>
  <c r="G94" i="1"/>
  <c r="H94" i="1"/>
  <c r="I94" i="1"/>
  <c r="J94" i="1"/>
  <c r="K94" i="1"/>
  <c r="K52" i="1" s="1"/>
  <c r="K51" i="1" s="1"/>
  <c r="I52" i="1"/>
  <c r="I51" i="1" s="1"/>
  <c r="D83" i="1"/>
  <c r="E83" i="1"/>
  <c r="F83" i="1"/>
  <c r="G83" i="1"/>
  <c r="H83" i="1"/>
  <c r="I83" i="1"/>
  <c r="J83" i="1"/>
  <c r="K83" i="1"/>
  <c r="D53" i="1"/>
  <c r="D52" i="1" s="1"/>
  <c r="D51" i="1" s="1"/>
  <c r="E53" i="1"/>
  <c r="F53" i="1"/>
  <c r="G53" i="1"/>
  <c r="H53" i="1"/>
  <c r="I53" i="1"/>
  <c r="J53" i="1"/>
  <c r="K53" i="1"/>
  <c r="C53" i="1"/>
  <c r="G52" i="1"/>
  <c r="G51" i="1" s="1"/>
  <c r="D13" i="1"/>
  <c r="E13" i="1"/>
  <c r="F13" i="1"/>
  <c r="G13" i="1"/>
  <c r="H13" i="1"/>
  <c r="I13" i="1"/>
  <c r="J13" i="1"/>
  <c r="K13" i="1"/>
  <c r="C13" i="1"/>
  <c r="E12" i="1"/>
  <c r="E11" i="1" s="1"/>
  <c r="E10" i="1" s="1"/>
  <c r="F12" i="1"/>
  <c r="G12" i="1"/>
  <c r="G11" i="1" s="1"/>
  <c r="G10" i="1" s="1"/>
  <c r="H12" i="1"/>
  <c r="I12" i="1"/>
  <c r="I11" i="1" s="1"/>
  <c r="I10" i="1" s="1"/>
  <c r="J12" i="1"/>
  <c r="K12" i="1"/>
  <c r="K11" i="1" s="1"/>
  <c r="K10" i="1" s="1"/>
  <c r="F11" i="1"/>
  <c r="F10" i="1" s="1"/>
  <c r="H11" i="1"/>
  <c r="H10" i="1" s="1"/>
  <c r="J11" i="1"/>
  <c r="J10" i="1" s="1"/>
  <c r="J98" i="1"/>
  <c r="J97" i="1"/>
  <c r="J96" i="1"/>
  <c r="J95" i="1"/>
  <c r="J93" i="1"/>
  <c r="J92" i="1"/>
  <c r="J91" i="1"/>
  <c r="J90" i="1"/>
  <c r="J89" i="1"/>
  <c r="J88" i="1"/>
  <c r="J87" i="1"/>
  <c r="J86" i="1"/>
  <c r="J85" i="1"/>
  <c r="J84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5" i="1"/>
  <c r="J54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G98" i="1"/>
  <c r="G97" i="1"/>
  <c r="G96" i="1"/>
  <c r="G95" i="1"/>
  <c r="G93" i="1"/>
  <c r="G92" i="1"/>
  <c r="G91" i="1"/>
  <c r="G90" i="1"/>
  <c r="G89" i="1"/>
  <c r="G88" i="1"/>
  <c r="G87" i="1"/>
  <c r="G86" i="1"/>
  <c r="G85" i="1"/>
  <c r="G84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5" i="1"/>
  <c r="G54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D12" i="1"/>
  <c r="D11" i="1" s="1"/>
  <c r="D10" i="1" s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4" i="1"/>
  <c r="D55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4" i="1"/>
  <c r="D85" i="1"/>
  <c r="D86" i="1"/>
  <c r="D87" i="1"/>
  <c r="D88" i="1"/>
  <c r="D89" i="1"/>
  <c r="D90" i="1"/>
  <c r="D91" i="1"/>
  <c r="D92" i="1"/>
  <c r="D93" i="1"/>
  <c r="D95" i="1"/>
  <c r="D96" i="1"/>
  <c r="D97" i="1"/>
  <c r="D98" i="1"/>
  <c r="H52" i="1" l="1"/>
  <c r="H51" i="1" s="1"/>
  <c r="H9" i="1" s="1"/>
  <c r="J52" i="1"/>
  <c r="J51" i="1" s="1"/>
  <c r="F9" i="1"/>
  <c r="K9" i="1"/>
  <c r="G9" i="1"/>
  <c r="J9" i="1"/>
  <c r="D9" i="1"/>
  <c r="I9" i="1"/>
  <c r="E9" i="1"/>
  <c r="C12" i="1" l="1"/>
  <c r="C94" i="1" l="1"/>
  <c r="C83" i="1"/>
  <c r="C52" i="1" l="1"/>
  <c r="C51" i="1" l="1"/>
  <c r="C11" i="1"/>
  <c r="C10" i="1" s="1"/>
  <c r="C9" i="1" l="1"/>
</calcChain>
</file>

<file path=xl/sharedStrings.xml><?xml version="1.0" encoding="utf-8"?>
<sst xmlns="http://schemas.openxmlformats.org/spreadsheetml/2006/main" count="195" uniqueCount="185">
  <si>
    <t>Прочие межбюджетные трансферты, передаваемые бюджетам городских округов</t>
  </si>
  <si>
    <t>000 2 02 49999 04 0000 150</t>
  </si>
  <si>
    <t>Прочие межбюджетные трансферты, передаваемые бюджетам</t>
  </si>
  <si>
    <t>000 2 02 49999 00 0000 150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</si>
  <si>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</si>
  <si>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000 2 02 45303 04 0000 150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</si>
  <si>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</si>
  <si>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000 2 02 45303 00 0000 150</t>
  </si>
  <si>
    <t>Иные межбюджетные трансферты</t>
  </si>
  <si>
    <t>000 2 02 40000 00 0000 150</t>
  </si>
  <si>
    <t>Субвенции бюджетам городских округов на государственную регистрацию актов гражданского состояния</t>
  </si>
  <si>
    <t>000 2 02 35930 04 0000 150</t>
  </si>
  <si>
    <t>Субвенции бюджетам на государственную регистрацию актов гражданского состояния</t>
  </si>
  <si>
    <t>000 2 02 35930 00 0000 150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</si>
  <si>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</si>
  <si>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000 2 02 35120 04 0000 150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</si>
  <si>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</si>
  <si>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000 2 02 35120 00 0000 150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</si>
  <si>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</si>
  <si>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>000 2 02 35118 04 0000 150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</si>
  <si>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</si>
  <si>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000 2 02 35118 00 0000 150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</si>
  <si>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</si>
  <si>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000 2 02 30029 04 0000 150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</si>
  <si>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</si>
  <si>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000 2 02 30029 00 0000 150</t>
  </si>
  <si>
    <t>Субвенции бюджетам городских округов на выполнение передаваемых полномочий субъектов Российской Федерации</t>
  </si>
  <si>
    <t>000 2 02 30024 04 0000 150</t>
  </si>
  <si>
    <t>Субвенции местным бюджетам на выполнение передаваемых полномочий субъектов Российской Федерации</t>
  </si>
  <si>
    <t>000 2 02 30024 00 0000 150</t>
  </si>
  <si>
    <t>Субвенции бюджетам бюджетной системы Российской Федерации</t>
  </si>
  <si>
    <t>000 2 02 30000 00 0000 150</t>
  </si>
  <si>
    <t>Прочие субсидии бюджетам городских округов</t>
  </si>
  <si>
    <t>000 2 02 29999 04 0000 150</t>
  </si>
  <si>
    <t>Прочие субсидии</t>
  </si>
  <si>
    <t>000 2 02 29999 00 0000 150</t>
  </si>
  <si>
    <t>Субсидии бюджетам городских округов на реализацию программ формирования современной городской среды</t>
  </si>
  <si>
    <t>000 2 02 25555 04 0000 150</t>
  </si>
  <si>
    <t>Субсидии бюджетам на реализацию программ формирования современной городской среды</t>
  </si>
  <si>
    <t>000 2 02 25555 00 0000 150</t>
  </si>
  <si>
    <t>Субсидии бюджетам городских округов на поддержку отрасли культуры</t>
  </si>
  <si>
    <t>000 2 02 25519 04 0000 150</t>
  </si>
  <si>
    <t>Субсидии бюджетам на поддержку отрасли культуры</t>
  </si>
  <si>
    <t>000 2 02 25519 00 0000 150</t>
  </si>
  <si>
    <t>Субсидии бюджетам городских округов на реализацию мероприятий по обеспечению жильем молодых семей</t>
  </si>
  <si>
    <t>000 2 02 25497 04 0000 150</t>
  </si>
  <si>
    <t>Субсидии бюджетам на реализацию мероприятий по обеспечению жильем молодых семей</t>
  </si>
  <si>
    <t>000 2 02 25497 00 0000 150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</si>
  <si>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</si>
  <si>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000 2 02 25304 04 0000 150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</si>
  <si>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</si>
  <si>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000 2 02 25304 00 0000 150</t>
  </si>
  <si>
    <t>Субсидии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</si>
  <si>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000 2 02 25179 04 0000 150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</si>
  <si>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</si>
  <si>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000 2 02 25179 00 0000 150</t>
  </si>
  <si>
    <t>Субсидии бюджетам городских округов на мероприятия по переселению граждан из непредназначенных для проживания строений, созданных в период промышленного освоения Сибири и Дальнего Востока</t>
  </si>
  <si>
    <t>000 2 02 25178 04 0000 150</t>
  </si>
  <si>
    <t>Субсидии бюджетам на мероприятия по переселению граждан из не предназначенных для проживания строений, созданных в период промышленного освоения Сибири и Дальнего Востока</t>
  </si>
  <si>
    <t>000 2 02 25178 00 0000 150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</si>
  <si>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</si>
  <si>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000 2 02 20077 04 0000 150</t>
  </si>
  <si>
    <t>Субсидии бюджетам на софинансирование капитальных вложений в объекты государственной (муниципальной) собственности</t>
  </si>
  <si>
    <t>000 2 02 20077 00 0000 150</t>
  </si>
  <si>
    <t>Субсидии бюджетам бюджетной системы Российской Федерации (межбюджетные субсидии)</t>
  </si>
  <si>
    <t>000 2 02 20000 00 0000 150</t>
  </si>
  <si>
    <t>Дотации бюджетам городских округов на поддержку мер по обеспечению сбалансированности бюджетов</t>
  </si>
  <si>
    <t>000 2 02 15002 04 0000 150</t>
  </si>
  <si>
    <t>Дотации бюджетам на поддержку мер по обеспечению сбалансированности бюджетов</t>
  </si>
  <si>
    <t>000 2 02 15002 00 0000 150</t>
  </si>
  <si>
    <t>Дотации бюджетам бюджетной системы Российской Федерации</t>
  </si>
  <si>
    <t>000 2 02 10000 00 0000 150</t>
  </si>
  <si>
    <t>Безвозмездные поступления от других бюджетов бюджетной системы Российской Федерации</t>
  </si>
  <si>
    <t>000 2 02 00000 00 0000 000</t>
  </si>
  <si>
    <t>000 2 00 00000 00 0000 000</t>
  </si>
  <si>
    <t>Государственная пошлина за выдачу разрешения на установку рекламной конструкции</t>
  </si>
  <si>
    <t>000 1 08 07150 01 0000 110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</si>
  <si>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</si>
  <si>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</si>
  <si>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</si>
  <si>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</si>
  <si>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Государственная пошлина по делам, рассматриваемым в судах общей юрисдикции, мировыми судьями</t>
  </si>
  <si>
    <t>000 1 08 03000 01 0000 110</t>
  </si>
  <si>
    <t>Государственная пошлина</t>
  </si>
  <si>
    <t>000 1 08 00000 00 0000 000</t>
  </si>
  <si>
    <t>Земельный налог с физических лиц,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</si>
  <si>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</si>
  <si>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</t>
  </si>
  <si>
    <t>000 1 06 06040 00 0000 110</t>
  </si>
  <si>
    <t>Земельный налог с организаций, обладающих земельным участком, расположенным в границах городских округов</t>
  </si>
  <si>
    <t>000 1 06 06032 04 0000 110</t>
  </si>
  <si>
    <t>Земельный налог с организаций</t>
  </si>
  <si>
    <t>000 1 06 06030 00 0000 110</t>
  </si>
  <si>
    <t>Земельный налог</t>
  </si>
  <si>
    <t>000 1 06 06000 00 0000 110</t>
  </si>
  <si>
    <t>Транспортный налог с физических лиц</t>
  </si>
  <si>
    <t>000 1 06 04012 02 0000 110</t>
  </si>
  <si>
    <t>Транспортный налог с организаций</t>
  </si>
  <si>
    <t>000 1 06 04011 02 0000 110</t>
  </si>
  <si>
    <t>Транспортный налог</t>
  </si>
  <si>
    <t>000 1 06 04000 02 0000 110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</si>
  <si>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</si>
  <si>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000 1 06 01020 04 0000 110</t>
  </si>
  <si>
    <t>Налог на имущество физических лиц</t>
  </si>
  <si>
    <t>000 1 06 01000 00 0000 110</t>
  </si>
  <si>
    <t>Налоги на имущество</t>
  </si>
  <si>
    <t>000 1 06 00000 00 0000 000</t>
  </si>
  <si>
    <t>Налог, взимаемый в связи с применением патентной системы налогообложения, зачисляемый в бюджеты городских округов</t>
  </si>
  <si>
    <t>000 1 05 04010 02 0000 110</t>
  </si>
  <si>
    <t>Налог, взимаемый в связи с применением патентной системы налогообложения</t>
  </si>
  <si>
    <t>000 1 05 04000 02 0000 110</t>
  </si>
  <si>
    <t>Единый сельскохозяйственный налог</t>
  </si>
  <si>
    <t>000 1 05 03010 01 0000 110</t>
  </si>
  <si>
    <t>000 1 05 03000 01 0000 110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</si>
  <si>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</si>
  <si>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</si>
  <si>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</si>
  <si>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</si>
  <si>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Налог, взимаемый с налогоплательщиков, выбравших в качестве объекта налогообложения доходы</t>
  </si>
  <si>
    <t>000 1 05 01011 01 0000 110</t>
  </si>
  <si>
    <t>000 1 05 01010 01 0000 110</t>
  </si>
  <si>
    <t>Налог, взимаемый в связи с применением упрощенной системы налогообложения</t>
  </si>
  <si>
    <t>000 1 05 01000 00 0000 110</t>
  </si>
  <si>
    <t>Налоги на совокупный доход</t>
  </si>
  <si>
    <t>000 1 05 00000 00 0000 000</t>
  </si>
  <si>
    <t>000 1 03 00000 00 0000 000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</si>
  <si>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</si>
  <si>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000 1 01 02080 01 0000 110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</si>
  <si>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</si>
  <si>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000 1 01 02040 01 0000 110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</si>
  <si>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</si>
  <si>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</si>
  <si>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</si>
  <si>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</si>
  <si>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</si>
  <si>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</si>
  <si>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</t>
  </si>
  <si>
    <t>000 1 01 02000 01 0000 110</t>
  </si>
  <si>
    <t>Налоги на прибыль, доходы</t>
  </si>
  <si>
    <t>000 1 01 00000 00 0000 000</t>
  </si>
  <si>
    <t>000 1 00 00000 00 0000 000</t>
  </si>
  <si>
    <t>Х</t>
  </si>
  <si>
    <t>ДОХОДЫ - ВСЕГО</t>
  </si>
  <si>
    <t>Код бюджетной классификации Российской Федерации</t>
  </si>
  <si>
    <t>Наименование кода классификации доходов</t>
  </si>
  <si>
    <t>уточненный план</t>
  </si>
  <si>
    <t>уточнения</t>
  </si>
  <si>
    <t>Налоги на товары (работы, услуги), реализуемые на территории Российской Федерации (Акцизы)</t>
  </si>
  <si>
    <t xml:space="preserve">Таблица поправок, вносимых в доходы бюджета города Югорска </t>
  </si>
  <si>
    <t>(рублей)</t>
  </si>
  <si>
    <t>НАЛОГОВЫЕ И НЕНАЛОГОВЫЕ ДОХОДЫ:</t>
  </si>
  <si>
    <t>НАЛОГОВЫЕ  ДОХОДЫ:</t>
  </si>
  <si>
    <t>НЕНАЛОГОВЫЕ  ДОХОДЫ</t>
  </si>
  <si>
    <t>БЕЗВОЗМЕЗДНЫЕ ПОСТУПЛЕНИЯ</t>
  </si>
  <si>
    <t xml:space="preserve"> Думы города Югорска</t>
  </si>
  <si>
    <t xml:space="preserve">Таблица поправок 1 к проекту решения </t>
  </si>
  <si>
    <t xml:space="preserve"> Сумма на 2024 год</t>
  </si>
  <si>
    <t xml:space="preserve"> Сумма на 2025 год</t>
  </si>
  <si>
    <t>проект, внесенный в Думу города Югорска</t>
  </si>
  <si>
    <t>на 2024 год и на плановый период 2025 и 2026 годов</t>
  </si>
  <si>
    <t>000 1 01 02130 01 0000 110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</si>
  <si>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</si>
  <si>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000 1 01 02140 01 0000 110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</si>
  <si>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</si>
  <si>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000 2 02 20041 00 0000 150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</si>
  <si>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</si>
  <si>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000 2 02 20041 04 0000 150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</si>
  <si>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</si>
  <si>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000 2 02 20303 00 0000 150</t>
  </si>
  <si>
    <t>Субсидии бюджетам муниципальных образований на обеспечение мероприятий по модернизации систем коммунальной инфраструктуры за счет средств бюджетов</t>
  </si>
  <si>
    <t>000 2 02 20303 04 0000 150</t>
  </si>
  <si>
    <t>Субсидии бюджетам городских округов на обеспечение мероприятий по модернизации систем коммунальной инфраструктуры за счет средств бюджетов</t>
  </si>
  <si>
    <t>000 2 02 25394 00 0000 150</t>
  </si>
  <si>
    <t>Субсидии бюджетам на приведение в нормативное состояние автомобильных дорог и искусственных дорожных сооружений</t>
  </si>
  <si>
    <t>000 2 02 25394 04 0000 150</t>
  </si>
  <si>
    <t>Субсидии бюджетам городских округов на приведение в нормативное состояние автомобильных дорог и искусственных дорожных сооружений</t>
  </si>
  <si>
    <t>000 2 02 20300 00 0000 150</t>
  </si>
  <si>
    <t>Субсидии бюджетам муниципальных образований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</si>
  <si>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000 2 02 20300 04 0000 150</t>
  </si>
  <si>
    <t>Субсидии бюджетам городских округов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</si>
  <si>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000 2 02 25750 00 0000 150</t>
  </si>
  <si>
    <t>Субсидии бюджетам на реализацию мероприятий по модернизации школьных систем образования</t>
  </si>
  <si>
    <t>000 2 02 25750 04 0000 150</t>
  </si>
  <si>
    <t>Субсидии бюджетам городских округов на реализацию мероприятий по модернизации школьных систем образования</t>
  </si>
  <si>
    <t xml:space="preserve"> Сумма 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</si>
</sst>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000\ 0\ 00\ 00000\ 00\ 0000\ 000"/>
    <numFmt numFmtId="165" formatCode="#,##0.00;[Red]\-#,##0.00;0.00"/>
  </numFmts>
  <fonts count="6" x14ac:knownFonts="1">
    <font>
      <sz val="10"/>
      <name val="Arial"/>
      <charset val="204"/>
    </font>
    <font>
      <sz val="12"/>
      <color theme="1"/>
      <name val="PT Astra Serif"/>
      <family val="2"/>
      <charset val="204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b/>
      <sz val="14"/>
      <name val="PT Astra Serif"/>
      <family val="1"/>
      <charset val="204"/>
    </font>
    <font>
      <sz val="14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 applyFill="1"/>
    <xf numFmtId="0" fontId="2" fillId="0" borderId="0" xfId="0" applyFont="1" applyFill="1" applyAlignment="1" applyProtection="1">
      <protection hidden="1"/>
    </xf>
    <xf numFmtId="0" fontId="3" fillId="0" borderId="0" xfId="0" applyFont="1" applyFill="1"/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Font="1" applyFill="1" applyAlignment="1">
      <alignment horizontal="center" vertical="center"/>
    </xf>
    <xf numFmtId="0" fontId="2" fillId="0" borderId="0" xfId="0" applyNumberFormat="1" applyFont="1" applyFill="1" applyAlignment="1" applyProtection="1">
      <alignment horizontal="center" vertical="center"/>
      <protection hidden="1"/>
    </xf>
    <xf numFmtId="164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0" applyNumberFormat="1" applyFont="1" applyFill="1" applyBorder="1" applyAlignment="1" applyProtection="1">
      <alignment horizontal="justify" vertical="top" wrapText="1"/>
      <protection hidden="1"/>
    </xf>
    <xf numFmtId="0" fontId="2" fillId="0" borderId="4" xfId="0" applyNumberFormat="1" applyFont="1" applyFill="1" applyBorder="1" applyAlignment="1" applyProtection="1">
      <alignment horizontal="justify" vertical="top" wrapText="1"/>
      <protection hidden="1"/>
    </xf>
    <xf numFmtId="4" fontId="2" fillId="0" borderId="1" xfId="0" applyNumberFormat="1" applyFont="1" applyFill="1" applyBorder="1" applyAlignment="1">
      <alignment horizontal="right" vertical="center"/>
    </xf>
    <xf numFmtId="4" fontId="3" fillId="0" borderId="1" xfId="0" applyNumberFormat="1" applyFont="1" applyFill="1" applyBorder="1" applyAlignment="1" applyProtection="1">
      <alignment horizontal="right" vertical="center" wrapText="1"/>
      <protection hidden="1"/>
    </xf>
    <xf numFmtId="4" fontId="2" fillId="0" borderId="1" xfId="0" applyNumberFormat="1" applyFont="1" applyFill="1" applyBorder="1" applyAlignment="1" applyProtection="1">
      <alignment horizontal="right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5" fontId="3" fillId="0" borderId="1" xfId="0" applyNumberFormat="1" applyFont="1" applyFill="1" applyBorder="1" applyAlignment="1" applyProtection="1">
      <alignment vertical="center" wrapText="1"/>
      <protection hidden="1"/>
    </xf>
    <xf numFmtId="165" fontId="2" fillId="0" borderId="1" xfId="0" applyNumberFormat="1" applyFont="1" applyFill="1" applyBorder="1" applyAlignment="1" applyProtection="1">
      <alignment vertical="center" wrapText="1"/>
      <protection hidden="1"/>
    </xf>
    <xf numFmtId="0" fontId="2" fillId="0" borderId="0" xfId="0" applyFont="1" applyFill="1" applyAlignment="1" applyProtection="1">
      <alignment vertical="center"/>
      <protection hidden="1"/>
    </xf>
    <xf numFmtId="0" fontId="2" fillId="0" borderId="0" xfId="0" applyFont="1" applyFill="1" applyAlignment="1">
      <alignment vertical="center"/>
    </xf>
    <xf numFmtId="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4" xfId="0" applyNumberFormat="1" applyFont="1" applyFill="1" applyBorder="1" applyAlignment="1" applyProtection="1">
      <alignment horizontal="left" vertical="center"/>
      <protection hidden="1"/>
    </xf>
    <xf numFmtId="0" fontId="3" fillId="0" borderId="4" xfId="0" applyNumberFormat="1" applyFont="1" applyFill="1" applyBorder="1" applyAlignment="1" applyProtection="1">
      <alignment horizontal="left" vertical="center" wrapText="1"/>
      <protection hidden="1"/>
    </xf>
    <xf numFmtId="0" fontId="3" fillId="0" borderId="4" xfId="0" applyNumberFormat="1" applyFont="1" applyFill="1" applyBorder="1" applyAlignment="1" applyProtection="1">
      <alignment vertical="center" wrapText="1"/>
      <protection hidden="1"/>
    </xf>
    <xf numFmtId="4" fontId="3" fillId="0" borderId="1" xfId="1" applyNumberFormat="1" applyFont="1" applyFill="1" applyBorder="1" applyAlignment="1" applyProtection="1">
      <alignment vertical="center" wrapText="1"/>
      <protection hidden="1"/>
    </xf>
    <xf numFmtId="4" fontId="3" fillId="0" borderId="1" xfId="0" applyNumberFormat="1" applyFont="1" applyFill="1" applyBorder="1" applyAlignment="1" applyProtection="1">
      <alignment vertical="center" wrapText="1"/>
      <protection hidden="1"/>
    </xf>
    <xf numFmtId="164" fontId="2" fillId="0" borderId="1" xfId="0" applyNumberFormat="1" applyFont="1" applyFill="1" applyBorder="1" applyAlignment="1" applyProtection="1">
      <alignment horizontal="left" vertical="top" wrapText="1"/>
      <protection hidden="1"/>
    </xf>
    <xf numFmtId="0" fontId="2" fillId="0" borderId="1" xfId="0" applyNumberFormat="1" applyFont="1" applyFill="1" applyBorder="1" applyAlignment="1" applyProtection="1">
      <alignment horizontal="justify" vertical="top" wrapText="1"/>
      <protection hidden="1"/>
    </xf>
    <xf numFmtId="164" fontId="2" fillId="0" borderId="1" xfId="0" applyNumberFormat="1" applyFont="1" applyFill="1" applyBorder="1" applyAlignment="1" applyProtection="1">
      <alignment horizontal="center" vertical="top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/>
      <protection hidden="1"/>
    </xf>
    <xf numFmtId="0" fontId="4" fillId="0" borderId="0" xfId="0" applyNumberFormat="1" applyFont="1" applyFill="1" applyAlignment="1" applyProtection="1">
      <alignment horizontal="centerContinuous"/>
      <protection hidden="1"/>
    </xf>
    <xf numFmtId="0" fontId="5" fillId="0" borderId="0" xfId="0" applyNumberFormat="1" applyFont="1" applyFill="1" applyAlignment="1" applyProtection="1">
      <alignment horizontal="right" vertical="center"/>
      <protection hidden="1"/>
    </xf>
    <xf numFmtId="0" fontId="5" fillId="0" borderId="0" xfId="0" applyFont="1" applyAlignment="1" applyProtection="1">
      <alignment horizontal="right"/>
      <protection hidden="1"/>
    </xf>
    <xf numFmtId="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top"/>
      <protection hidden="1"/>
    </xf>
    <xf numFmtId="0" fontId="4" fillId="0" borderId="0" xfId="0" applyNumberFormat="1" applyFont="1" applyFill="1" applyAlignment="1" applyProtection="1">
      <alignment horizontal="center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8"/>
  <sheetViews>
    <sheetView showGridLines="0" tabSelected="1" zoomScale="70" zoomScaleNormal="70" workbookViewId="0">
      <selection activeCell="F13" sqref="F13"/>
    </sheetView>
  </sheetViews>
  <sheetFormatPr defaultColWidth="9.109375" defaultRowHeight="15.6" x14ac:dyDescent="0.3"/>
  <cols>
    <col min="1" max="1" width="30" style="6" customWidth="1"/>
    <col min="2" max="2" width="53.44140625" style="1" customWidth="1"/>
    <col min="3" max="3" width="20.6640625" style="1" customWidth="1"/>
    <col min="4" max="4" width="16.88671875" style="1" bestFit="1" customWidth="1"/>
    <col min="5" max="5" width="19.6640625" style="1" bestFit="1" customWidth="1"/>
    <col min="6" max="6" width="21.6640625" style="1" customWidth="1"/>
    <col min="7" max="7" width="17.6640625" style="1" bestFit="1" customWidth="1"/>
    <col min="8" max="8" width="18.6640625" style="20" bestFit="1" customWidth="1"/>
    <col min="9" max="9" width="21" style="1" customWidth="1"/>
    <col min="10" max="10" width="16.44140625" style="1" bestFit="1" customWidth="1"/>
    <col min="11" max="11" width="18.6640625" style="20" bestFit="1" customWidth="1"/>
    <col min="12" max="232" width="9.109375" style="1" customWidth="1"/>
    <col min="233" max="16384" width="9.109375" style="1"/>
  </cols>
  <sheetData>
    <row r="1" spans="1:11" ht="18" x14ac:dyDescent="0.35">
      <c r="A1" s="32"/>
      <c r="B1" s="33"/>
      <c r="C1" s="35" t="s">
        <v>155</v>
      </c>
      <c r="D1" s="35"/>
      <c r="E1" s="35"/>
      <c r="F1" s="35"/>
      <c r="G1" s="35"/>
      <c r="H1" s="35"/>
      <c r="I1" s="35"/>
      <c r="J1" s="35"/>
      <c r="K1" s="35"/>
    </row>
    <row r="2" spans="1:11" ht="18" x14ac:dyDescent="0.35">
      <c r="A2" s="32"/>
      <c r="B2" s="33"/>
      <c r="C2" s="35" t="s">
        <v>154</v>
      </c>
      <c r="D2" s="35"/>
      <c r="E2" s="35"/>
      <c r="F2" s="35"/>
      <c r="G2" s="35"/>
      <c r="H2" s="35"/>
      <c r="I2" s="35"/>
      <c r="J2" s="35"/>
      <c r="K2" s="35"/>
    </row>
    <row r="3" spans="1:11" ht="17.399999999999999" x14ac:dyDescent="0.3">
      <c r="A3" s="38" t="s">
        <v>148</v>
      </c>
      <c r="B3" s="38"/>
      <c r="C3" s="38"/>
      <c r="D3" s="38"/>
      <c r="E3" s="38"/>
      <c r="F3" s="38"/>
      <c r="G3" s="38"/>
      <c r="H3" s="38"/>
      <c r="I3" s="38"/>
      <c r="J3" s="38"/>
      <c r="K3" s="38"/>
    </row>
    <row r="4" spans="1:11" ht="17.399999999999999" x14ac:dyDescent="0.3">
      <c r="A4" s="39" t="s">
        <v>159</v>
      </c>
      <c r="B4" s="39"/>
      <c r="C4" s="39"/>
      <c r="D4" s="39"/>
      <c r="E4" s="39"/>
      <c r="F4" s="39"/>
      <c r="G4" s="39"/>
      <c r="H4" s="39"/>
      <c r="I4" s="39"/>
      <c r="J4" s="39"/>
      <c r="K4" s="39"/>
    </row>
    <row r="5" spans="1:11" ht="18" x14ac:dyDescent="0.3">
      <c r="A5" s="7"/>
      <c r="B5" s="2"/>
      <c r="C5" s="2"/>
      <c r="D5" s="2"/>
      <c r="E5" s="2"/>
      <c r="F5" s="2"/>
      <c r="G5" s="2"/>
      <c r="H5" s="19"/>
      <c r="I5" s="2"/>
      <c r="J5" s="2"/>
      <c r="K5" s="34" t="s">
        <v>149</v>
      </c>
    </row>
    <row r="6" spans="1:11" ht="26.25" customHeight="1" x14ac:dyDescent="0.3">
      <c r="A6" s="36" t="s">
        <v>143</v>
      </c>
      <c r="B6" s="40" t="s">
        <v>144</v>
      </c>
      <c r="C6" s="42" t="s">
        <v>156</v>
      </c>
      <c r="D6" s="42"/>
      <c r="E6" s="42"/>
      <c r="F6" s="42" t="s">
        <v>157</v>
      </c>
      <c r="G6" s="42"/>
      <c r="H6" s="42"/>
      <c r="I6" s="42" t="s">
        <v>184</v>
      </c>
      <c r="J6" s="42"/>
      <c r="K6" s="42"/>
    </row>
    <row r="7" spans="1:11" ht="69" customHeight="1" x14ac:dyDescent="0.3">
      <c r="A7" s="37"/>
      <c r="B7" s="41"/>
      <c r="C7" s="31" t="s">
        <v>158</v>
      </c>
      <c r="D7" s="31" t="s">
        <v>146</v>
      </c>
      <c r="E7" s="31" t="s">
        <v>145</v>
      </c>
      <c r="F7" s="31" t="s">
        <v>158</v>
      </c>
      <c r="G7" s="31" t="s">
        <v>146</v>
      </c>
      <c r="H7" s="31" t="s">
        <v>145</v>
      </c>
      <c r="I7" s="31" t="s">
        <v>158</v>
      </c>
      <c r="J7" s="31" t="s">
        <v>146</v>
      </c>
      <c r="K7" s="31" t="s">
        <v>145</v>
      </c>
    </row>
    <row r="8" spans="1:11" s="6" customFormat="1" x14ac:dyDescent="0.25">
      <c r="A8" s="4">
        <v>1</v>
      </c>
      <c r="B8" s="10">
        <v>2</v>
      </c>
      <c r="C8" s="4">
        <v>3</v>
      </c>
      <c r="D8" s="4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5">
        <v>10</v>
      </c>
      <c r="K8" s="5">
        <v>11</v>
      </c>
    </row>
    <row r="9" spans="1:11" ht="20.25" customHeight="1" x14ac:dyDescent="0.3">
      <c r="A9" s="22" t="s">
        <v>141</v>
      </c>
      <c r="B9" s="23" t="s">
        <v>142</v>
      </c>
      <c r="C9" s="14">
        <f>SUM(C10+C51)</f>
        <v>4339629800</v>
      </c>
      <c r="D9" s="14">
        <f t="shared" ref="D9:K9" si="0">SUM(D10+D51)</f>
        <v>488133100</v>
      </c>
      <c r="E9" s="14">
        <f t="shared" si="0"/>
        <v>4827762900</v>
      </c>
      <c r="F9" s="14">
        <f t="shared" si="0"/>
        <v>4421052800</v>
      </c>
      <c r="G9" s="14">
        <f t="shared" si="0"/>
        <v>-256671200</v>
      </c>
      <c r="H9" s="14">
        <f t="shared" si="0"/>
        <v>4164381600</v>
      </c>
      <c r="I9" s="14">
        <f t="shared" si="0"/>
        <v>3846537200</v>
      </c>
      <c r="J9" s="14">
        <f t="shared" si="0"/>
        <v>-2294700</v>
      </c>
      <c r="K9" s="14">
        <f t="shared" si="0"/>
        <v>3844242500</v>
      </c>
    </row>
    <row r="10" spans="1:11" x14ac:dyDescent="0.3">
      <c r="A10" s="8" t="s">
        <v>140</v>
      </c>
      <c r="B10" s="24" t="s">
        <v>150</v>
      </c>
      <c r="C10" s="14">
        <f>SUM(C11+C49)</f>
        <v>1965323200</v>
      </c>
      <c r="D10" s="14">
        <f t="shared" ref="D10:K10" si="1">SUM(D11+D49)</f>
        <v>30000000</v>
      </c>
      <c r="E10" s="14">
        <f t="shared" si="1"/>
        <v>1995323200</v>
      </c>
      <c r="F10" s="14">
        <f t="shared" si="1"/>
        <v>1889708300</v>
      </c>
      <c r="G10" s="14">
        <f t="shared" si="1"/>
        <v>23000000</v>
      </c>
      <c r="H10" s="14">
        <f t="shared" si="1"/>
        <v>1912708300</v>
      </c>
      <c r="I10" s="14">
        <f t="shared" si="1"/>
        <v>1885464300</v>
      </c>
      <c r="J10" s="14">
        <f t="shared" si="1"/>
        <v>10000000</v>
      </c>
      <c r="K10" s="14">
        <f t="shared" si="1"/>
        <v>1895464300</v>
      </c>
    </row>
    <row r="11" spans="1:11" ht="21" customHeight="1" x14ac:dyDescent="0.3">
      <c r="A11" s="8" t="s">
        <v>141</v>
      </c>
      <c r="B11" s="24" t="s">
        <v>151</v>
      </c>
      <c r="C11" s="14">
        <f>SUM(C12+C21+C22+C32+C43)</f>
        <v>1847795500</v>
      </c>
      <c r="D11" s="14">
        <f t="shared" ref="D11:K11" si="2">SUM(D12+D21+D22+D32+D43)</f>
        <v>30000000</v>
      </c>
      <c r="E11" s="14">
        <f t="shared" si="2"/>
        <v>1877795500</v>
      </c>
      <c r="F11" s="14">
        <f t="shared" si="2"/>
        <v>1779808600</v>
      </c>
      <c r="G11" s="14">
        <f t="shared" si="2"/>
        <v>23000000</v>
      </c>
      <c r="H11" s="14">
        <f t="shared" si="2"/>
        <v>1802808600</v>
      </c>
      <c r="I11" s="14">
        <f t="shared" si="2"/>
        <v>1783496200</v>
      </c>
      <c r="J11" s="14">
        <f t="shared" si="2"/>
        <v>10000000</v>
      </c>
      <c r="K11" s="14">
        <f t="shared" si="2"/>
        <v>1793496200</v>
      </c>
    </row>
    <row r="12" spans="1:11" s="3" customFormat="1" ht="18.75" customHeight="1" x14ac:dyDescent="0.3">
      <c r="A12" s="8" t="s">
        <v>139</v>
      </c>
      <c r="B12" s="11" t="s">
        <v>138</v>
      </c>
      <c r="C12" s="21">
        <f t="shared" ref="C12:K12" si="3">SUM(C13)</f>
        <v>1571556100</v>
      </c>
      <c r="D12" s="21">
        <f t="shared" si="3"/>
        <v>30000000</v>
      </c>
      <c r="E12" s="21">
        <f t="shared" si="3"/>
        <v>1601556100</v>
      </c>
      <c r="F12" s="21">
        <f t="shared" si="3"/>
        <v>1500116500</v>
      </c>
      <c r="G12" s="21">
        <f t="shared" si="3"/>
        <v>23000000</v>
      </c>
      <c r="H12" s="21">
        <f t="shared" si="3"/>
        <v>1523116500</v>
      </c>
      <c r="I12" s="21">
        <f t="shared" si="3"/>
        <v>1500352600</v>
      </c>
      <c r="J12" s="21">
        <f t="shared" si="3"/>
        <v>10000000</v>
      </c>
      <c r="K12" s="21">
        <f t="shared" si="3"/>
        <v>1510352600</v>
      </c>
    </row>
    <row r="13" spans="1:11" ht="22.5" customHeight="1" x14ac:dyDescent="0.3">
      <c r="A13" s="9" t="s">
        <v>137</v>
      </c>
      <c r="B13" s="12" t="s">
        <v>136</v>
      </c>
      <c r="C13" s="14">
        <f>SUM(C14:C20)</f>
        <v>1571556100</v>
      </c>
      <c r="D13" s="14">
        <f t="shared" ref="D13:K13" si="4">SUM(D14:D20)</f>
        <v>30000000</v>
      </c>
      <c r="E13" s="14">
        <f t="shared" si="4"/>
        <v>1601556100</v>
      </c>
      <c r="F13" s="14">
        <f t="shared" si="4"/>
        <v>1500116500</v>
      </c>
      <c r="G13" s="14">
        <f t="shared" si="4"/>
        <v>23000000</v>
      </c>
      <c r="H13" s="14">
        <f t="shared" si="4"/>
        <v>1523116500</v>
      </c>
      <c r="I13" s="14">
        <f t="shared" si="4"/>
        <v>1500352600</v>
      </c>
      <c r="J13" s="14">
        <f t="shared" si="4"/>
        <v>10000000</v>
      </c>
      <c r="K13" s="14">
        <f t="shared" si="4"/>
        <v>1510352600</v>
      </c>
    </row>
    <row r="14" spans="1:11" ht="96.75" customHeight="1" x14ac:dyDescent="0.3">
      <c r="A14" s="9" t="s">
        <v>135</v>
      </c>
      <c r="B14" s="12" t="s">
        <v>134</v>
      </c>
      <c r="C14" s="15">
        <v>1480033200</v>
      </c>
      <c r="D14" s="15">
        <f t="shared" ref="D14:D73" si="5">SUM(E14-C14)</f>
        <v>30000000</v>
      </c>
      <c r="E14" s="16">
        <v>1510033200</v>
      </c>
      <c r="F14" s="15">
        <v>1412654600</v>
      </c>
      <c r="G14" s="15">
        <f t="shared" ref="G14:G73" si="6">SUM(H14-F14)</f>
        <v>23000000</v>
      </c>
      <c r="H14" s="16">
        <v>1435654600</v>
      </c>
      <c r="I14" s="15">
        <v>1413229400</v>
      </c>
      <c r="J14" s="15">
        <f t="shared" ref="J14:J73" si="7">SUM(K14-I14)</f>
        <v>10000000</v>
      </c>
      <c r="K14" s="16">
        <v>1423229400</v>
      </c>
    </row>
    <row r="15" spans="1:11" ht="141.75" customHeight="1" x14ac:dyDescent="0.3">
      <c r="A15" s="9" t="s">
        <v>133</v>
      </c>
      <c r="B15" s="12" t="s">
        <v>132</v>
      </c>
      <c r="C15" s="15">
        <v>790600</v>
      </c>
      <c r="D15" s="15">
        <f t="shared" si="5"/>
        <v>0</v>
      </c>
      <c r="E15" s="16">
        <v>790600</v>
      </c>
      <c r="F15" s="15">
        <v>797500</v>
      </c>
      <c r="G15" s="15">
        <f t="shared" si="6"/>
        <v>0</v>
      </c>
      <c r="H15" s="15">
        <v>797500</v>
      </c>
      <c r="I15" s="15">
        <v>840500</v>
      </c>
      <c r="J15" s="15">
        <f t="shared" si="7"/>
        <v>0</v>
      </c>
      <c r="K15" s="16">
        <v>840500</v>
      </c>
    </row>
    <row r="16" spans="1:11" ht="63" customHeight="1" x14ac:dyDescent="0.3">
      <c r="A16" s="9" t="s">
        <v>131</v>
      </c>
      <c r="B16" s="12" t="s">
        <v>130</v>
      </c>
      <c r="C16" s="15">
        <v>7959500</v>
      </c>
      <c r="D16" s="15">
        <f t="shared" si="5"/>
        <v>0</v>
      </c>
      <c r="E16" s="16">
        <v>7959500</v>
      </c>
      <c r="F16" s="15">
        <v>8029600</v>
      </c>
      <c r="G16" s="15">
        <f t="shared" si="6"/>
        <v>0</v>
      </c>
      <c r="H16" s="15">
        <v>8029600</v>
      </c>
      <c r="I16" s="15">
        <v>8462900</v>
      </c>
      <c r="J16" s="15">
        <f t="shared" si="7"/>
        <v>0</v>
      </c>
      <c r="K16" s="16">
        <v>8462900</v>
      </c>
    </row>
    <row r="17" spans="1:11" ht="110.25" customHeight="1" x14ac:dyDescent="0.3">
      <c r="A17" s="9" t="s">
        <v>129</v>
      </c>
      <c r="B17" s="12" t="s">
        <v>128</v>
      </c>
      <c r="C17" s="15">
        <v>2613500</v>
      </c>
      <c r="D17" s="15">
        <f t="shared" si="5"/>
        <v>0</v>
      </c>
      <c r="E17" s="16">
        <v>2613500</v>
      </c>
      <c r="F17" s="15">
        <v>2485000</v>
      </c>
      <c r="G17" s="15">
        <f t="shared" si="6"/>
        <v>0</v>
      </c>
      <c r="H17" s="15">
        <v>2485000</v>
      </c>
      <c r="I17" s="15">
        <v>2461700</v>
      </c>
      <c r="J17" s="15">
        <f t="shared" si="7"/>
        <v>0</v>
      </c>
      <c r="K17" s="16">
        <v>2461700</v>
      </c>
    </row>
    <row r="18" spans="1:11" ht="126" customHeight="1" x14ac:dyDescent="0.3">
      <c r="A18" s="9" t="s">
        <v>127</v>
      </c>
      <c r="B18" s="12" t="s">
        <v>126</v>
      </c>
      <c r="C18" s="15">
        <v>74611500</v>
      </c>
      <c r="D18" s="15">
        <f t="shared" si="5"/>
        <v>0</v>
      </c>
      <c r="E18" s="16">
        <v>74611500</v>
      </c>
      <c r="F18" s="15">
        <v>70874800</v>
      </c>
      <c r="G18" s="15">
        <f t="shared" si="6"/>
        <v>0</v>
      </c>
      <c r="H18" s="15">
        <v>70874800</v>
      </c>
      <c r="I18" s="15">
        <v>70136700</v>
      </c>
      <c r="J18" s="15">
        <f t="shared" si="7"/>
        <v>0</v>
      </c>
      <c r="K18" s="16">
        <v>70136700</v>
      </c>
    </row>
    <row r="19" spans="1:11" ht="68.25" customHeight="1" x14ac:dyDescent="0.3">
      <c r="A19" s="28" t="s">
        <v>160</v>
      </c>
      <c r="B19" s="29" t="s">
        <v>161</v>
      </c>
      <c r="C19" s="15">
        <v>4376400</v>
      </c>
      <c r="D19" s="15">
        <f t="shared" si="5"/>
        <v>0</v>
      </c>
      <c r="E19" s="16">
        <v>4376400</v>
      </c>
      <c r="F19" s="15">
        <v>4161200</v>
      </c>
      <c r="G19" s="15">
        <f t="shared" si="6"/>
        <v>0</v>
      </c>
      <c r="H19" s="15">
        <v>4161200</v>
      </c>
      <c r="I19" s="15">
        <v>4118100</v>
      </c>
      <c r="J19" s="15">
        <f t="shared" si="7"/>
        <v>0</v>
      </c>
      <c r="K19" s="16">
        <v>4118100</v>
      </c>
    </row>
    <row r="20" spans="1:11" ht="73.5" customHeight="1" x14ac:dyDescent="0.3">
      <c r="A20" s="28" t="s">
        <v>162</v>
      </c>
      <c r="B20" s="29" t="s">
        <v>163</v>
      </c>
      <c r="C20" s="15">
        <v>1171400</v>
      </c>
      <c r="D20" s="15">
        <f t="shared" si="5"/>
        <v>0</v>
      </c>
      <c r="E20" s="16">
        <v>1171400</v>
      </c>
      <c r="F20" s="15">
        <v>1113800</v>
      </c>
      <c r="G20" s="15">
        <f t="shared" si="6"/>
        <v>0</v>
      </c>
      <c r="H20" s="15">
        <v>1113800</v>
      </c>
      <c r="I20" s="15">
        <v>1103300</v>
      </c>
      <c r="J20" s="15">
        <f t="shared" si="7"/>
        <v>0</v>
      </c>
      <c r="K20" s="16">
        <v>1103300</v>
      </c>
    </row>
    <row r="21" spans="1:11" ht="35.25" customHeight="1" x14ac:dyDescent="0.3">
      <c r="A21" s="8" t="s">
        <v>125</v>
      </c>
      <c r="B21" s="11" t="s">
        <v>147</v>
      </c>
      <c r="C21" s="21">
        <v>39291520</v>
      </c>
      <c r="D21" s="14">
        <f t="shared" si="5"/>
        <v>0</v>
      </c>
      <c r="E21" s="21">
        <v>39291520</v>
      </c>
      <c r="F21" s="21">
        <v>40756290</v>
      </c>
      <c r="G21" s="14">
        <f t="shared" si="6"/>
        <v>0</v>
      </c>
      <c r="H21" s="21">
        <v>40756290</v>
      </c>
      <c r="I21" s="21">
        <v>41783380</v>
      </c>
      <c r="J21" s="14">
        <f t="shared" si="7"/>
        <v>0</v>
      </c>
      <c r="K21" s="21">
        <v>41783380</v>
      </c>
    </row>
    <row r="22" spans="1:11" s="3" customFormat="1" ht="21.75" customHeight="1" x14ac:dyDescent="0.3">
      <c r="A22" s="8" t="s">
        <v>124</v>
      </c>
      <c r="B22" s="11" t="s">
        <v>123</v>
      </c>
      <c r="C22" s="21">
        <v>123709200</v>
      </c>
      <c r="D22" s="14">
        <f t="shared" si="5"/>
        <v>0</v>
      </c>
      <c r="E22" s="21">
        <v>123709200</v>
      </c>
      <c r="F22" s="21">
        <v>125257700</v>
      </c>
      <c r="G22" s="14">
        <f t="shared" si="6"/>
        <v>0</v>
      </c>
      <c r="H22" s="21">
        <v>125257700</v>
      </c>
      <c r="I22" s="21">
        <v>126502000</v>
      </c>
      <c r="J22" s="14">
        <f t="shared" si="7"/>
        <v>0</v>
      </c>
      <c r="K22" s="21">
        <v>126502000</v>
      </c>
    </row>
    <row r="23" spans="1:11" ht="31.2" hidden="1" x14ac:dyDescent="0.3">
      <c r="A23" s="9" t="s">
        <v>122</v>
      </c>
      <c r="B23" s="12" t="s">
        <v>121</v>
      </c>
      <c r="C23" s="16">
        <v>101811.1</v>
      </c>
      <c r="D23" s="14">
        <f t="shared" si="5"/>
        <v>0</v>
      </c>
      <c r="E23" s="16">
        <v>101811.1</v>
      </c>
      <c r="F23" s="16">
        <v>107683.3</v>
      </c>
      <c r="G23" s="14">
        <f t="shared" si="6"/>
        <v>0</v>
      </c>
      <c r="H23" s="16">
        <v>107683.3</v>
      </c>
      <c r="I23" s="16">
        <v>109373</v>
      </c>
      <c r="J23" s="14">
        <f t="shared" si="7"/>
        <v>0</v>
      </c>
      <c r="K23" s="16">
        <v>109373</v>
      </c>
    </row>
    <row r="24" spans="1:11" ht="46.8" hidden="1" x14ac:dyDescent="0.3">
      <c r="A24" s="9" t="s">
        <v>120</v>
      </c>
      <c r="B24" s="12" t="s">
        <v>118</v>
      </c>
      <c r="C24" s="16">
        <v>58200</v>
      </c>
      <c r="D24" s="14">
        <f t="shared" si="5"/>
        <v>0</v>
      </c>
      <c r="E24" s="16">
        <v>58200</v>
      </c>
      <c r="F24" s="16">
        <v>63200</v>
      </c>
      <c r="G24" s="14">
        <f t="shared" si="6"/>
        <v>0</v>
      </c>
      <c r="H24" s="16">
        <v>63200</v>
      </c>
      <c r="I24" s="16">
        <v>64000</v>
      </c>
      <c r="J24" s="14">
        <f t="shared" si="7"/>
        <v>0</v>
      </c>
      <c r="K24" s="16">
        <v>64000</v>
      </c>
    </row>
    <row r="25" spans="1:11" ht="46.8" hidden="1" x14ac:dyDescent="0.3">
      <c r="A25" s="9" t="s">
        <v>119</v>
      </c>
      <c r="B25" s="12" t="s">
        <v>118</v>
      </c>
      <c r="C25" s="16">
        <v>58200</v>
      </c>
      <c r="D25" s="14">
        <f t="shared" si="5"/>
        <v>0</v>
      </c>
      <c r="E25" s="16">
        <v>58200</v>
      </c>
      <c r="F25" s="16">
        <v>63200</v>
      </c>
      <c r="G25" s="14">
        <f t="shared" si="6"/>
        <v>0</v>
      </c>
      <c r="H25" s="16">
        <v>63200</v>
      </c>
      <c r="I25" s="16">
        <v>64000</v>
      </c>
      <c r="J25" s="14">
        <f t="shared" si="7"/>
        <v>0</v>
      </c>
      <c r="K25" s="16">
        <v>64000</v>
      </c>
    </row>
    <row r="26" spans="1:11" ht="46.8" hidden="1" x14ac:dyDescent="0.3">
      <c r="A26" s="9" t="s">
        <v>117</v>
      </c>
      <c r="B26" s="12" t="s">
        <v>116</v>
      </c>
      <c r="C26" s="16">
        <v>43611.1</v>
      </c>
      <c r="D26" s="14">
        <f t="shared" si="5"/>
        <v>0</v>
      </c>
      <c r="E26" s="16">
        <v>43611.1</v>
      </c>
      <c r="F26" s="16">
        <v>44483.3</v>
      </c>
      <c r="G26" s="14">
        <f t="shared" si="6"/>
        <v>0</v>
      </c>
      <c r="H26" s="16">
        <v>44483.3</v>
      </c>
      <c r="I26" s="16">
        <v>45373</v>
      </c>
      <c r="J26" s="14">
        <f t="shared" si="7"/>
        <v>0</v>
      </c>
      <c r="K26" s="16">
        <v>45373</v>
      </c>
    </row>
    <row r="27" spans="1:11" ht="78" hidden="1" x14ac:dyDescent="0.3">
      <c r="A27" s="9" t="s">
        <v>115</v>
      </c>
      <c r="B27" s="12" t="s">
        <v>114</v>
      </c>
      <c r="C27" s="16">
        <v>43611.1</v>
      </c>
      <c r="D27" s="14">
        <f t="shared" si="5"/>
        <v>0</v>
      </c>
      <c r="E27" s="16">
        <v>43611.1</v>
      </c>
      <c r="F27" s="16">
        <v>44483.3</v>
      </c>
      <c r="G27" s="14">
        <f t="shared" si="6"/>
        <v>0</v>
      </c>
      <c r="H27" s="16">
        <v>44483.3</v>
      </c>
      <c r="I27" s="16">
        <v>45373</v>
      </c>
      <c r="J27" s="14">
        <f t="shared" si="7"/>
        <v>0</v>
      </c>
      <c r="K27" s="16">
        <v>45373</v>
      </c>
    </row>
    <row r="28" spans="1:11" hidden="1" x14ac:dyDescent="0.3">
      <c r="A28" s="9" t="s">
        <v>113</v>
      </c>
      <c r="B28" s="12" t="s">
        <v>111</v>
      </c>
      <c r="C28" s="16">
        <v>1200</v>
      </c>
      <c r="D28" s="14">
        <f t="shared" si="5"/>
        <v>0</v>
      </c>
      <c r="E28" s="16">
        <v>1200</v>
      </c>
      <c r="F28" s="16">
        <v>1250</v>
      </c>
      <c r="G28" s="14">
        <f t="shared" si="6"/>
        <v>0</v>
      </c>
      <c r="H28" s="16">
        <v>1250</v>
      </c>
      <c r="I28" s="16">
        <v>1300</v>
      </c>
      <c r="J28" s="14">
        <f t="shared" si="7"/>
        <v>0</v>
      </c>
      <c r="K28" s="16">
        <v>1300</v>
      </c>
    </row>
    <row r="29" spans="1:11" hidden="1" x14ac:dyDescent="0.3">
      <c r="A29" s="9" t="s">
        <v>112</v>
      </c>
      <c r="B29" s="12" t="s">
        <v>111</v>
      </c>
      <c r="C29" s="16">
        <v>1200</v>
      </c>
      <c r="D29" s="14">
        <f t="shared" si="5"/>
        <v>0</v>
      </c>
      <c r="E29" s="16">
        <v>1200</v>
      </c>
      <c r="F29" s="16">
        <v>1250</v>
      </c>
      <c r="G29" s="14">
        <f t="shared" si="6"/>
        <v>0</v>
      </c>
      <c r="H29" s="16">
        <v>1250</v>
      </c>
      <c r="I29" s="16">
        <v>1300</v>
      </c>
      <c r="J29" s="14">
        <f t="shared" si="7"/>
        <v>0</v>
      </c>
      <c r="K29" s="16">
        <v>1300</v>
      </c>
    </row>
    <row r="30" spans="1:11" ht="31.2" hidden="1" x14ac:dyDescent="0.3">
      <c r="A30" s="9" t="s">
        <v>110</v>
      </c>
      <c r="B30" s="12" t="s">
        <v>109</v>
      </c>
      <c r="C30" s="16">
        <v>8200</v>
      </c>
      <c r="D30" s="14">
        <f t="shared" si="5"/>
        <v>0</v>
      </c>
      <c r="E30" s="16">
        <v>8200</v>
      </c>
      <c r="F30" s="16">
        <v>8300</v>
      </c>
      <c r="G30" s="14">
        <f t="shared" si="6"/>
        <v>0</v>
      </c>
      <c r="H30" s="16">
        <v>8300</v>
      </c>
      <c r="I30" s="16">
        <v>8500</v>
      </c>
      <c r="J30" s="14">
        <f t="shared" si="7"/>
        <v>0</v>
      </c>
      <c r="K30" s="16">
        <v>8500</v>
      </c>
    </row>
    <row r="31" spans="1:11" ht="46.8" hidden="1" x14ac:dyDescent="0.3">
      <c r="A31" s="9" t="s">
        <v>108</v>
      </c>
      <c r="B31" s="12" t="s">
        <v>107</v>
      </c>
      <c r="C31" s="16">
        <v>8200</v>
      </c>
      <c r="D31" s="14">
        <f t="shared" si="5"/>
        <v>0</v>
      </c>
      <c r="E31" s="16">
        <v>8200</v>
      </c>
      <c r="F31" s="16">
        <v>8300</v>
      </c>
      <c r="G31" s="14">
        <f t="shared" si="6"/>
        <v>0</v>
      </c>
      <c r="H31" s="16">
        <v>8300</v>
      </c>
      <c r="I31" s="16">
        <v>8500</v>
      </c>
      <c r="J31" s="14">
        <f t="shared" si="7"/>
        <v>0</v>
      </c>
      <c r="K31" s="16">
        <v>8500</v>
      </c>
    </row>
    <row r="32" spans="1:11" ht="20.25" customHeight="1" x14ac:dyDescent="0.3">
      <c r="A32" s="8" t="s">
        <v>106</v>
      </c>
      <c r="B32" s="11" t="s">
        <v>105</v>
      </c>
      <c r="C32" s="21">
        <v>106738700</v>
      </c>
      <c r="D32" s="14">
        <f t="shared" si="5"/>
        <v>0</v>
      </c>
      <c r="E32" s="21">
        <v>106738700</v>
      </c>
      <c r="F32" s="21">
        <v>107168100</v>
      </c>
      <c r="G32" s="14">
        <f t="shared" si="6"/>
        <v>0</v>
      </c>
      <c r="H32" s="21">
        <v>107168100</v>
      </c>
      <c r="I32" s="21">
        <v>108298200</v>
      </c>
      <c r="J32" s="14">
        <f t="shared" si="7"/>
        <v>0</v>
      </c>
      <c r="K32" s="21">
        <v>108298200</v>
      </c>
    </row>
    <row r="33" spans="1:11" hidden="1" x14ac:dyDescent="0.3">
      <c r="A33" s="9" t="s">
        <v>104</v>
      </c>
      <c r="B33" s="12" t="s">
        <v>103</v>
      </c>
      <c r="C33" s="16">
        <v>25590</v>
      </c>
      <c r="D33" s="14">
        <f t="shared" si="5"/>
        <v>0</v>
      </c>
      <c r="E33" s="16">
        <v>25590</v>
      </c>
      <c r="F33" s="16">
        <v>26100</v>
      </c>
      <c r="G33" s="14">
        <f t="shared" si="6"/>
        <v>0</v>
      </c>
      <c r="H33" s="16">
        <v>26100</v>
      </c>
      <c r="I33" s="16">
        <v>26450</v>
      </c>
      <c r="J33" s="14">
        <f t="shared" si="7"/>
        <v>0</v>
      </c>
      <c r="K33" s="16">
        <v>26450</v>
      </c>
    </row>
    <row r="34" spans="1:11" ht="63" hidden="1" customHeight="1" x14ac:dyDescent="0.3">
      <c r="A34" s="9" t="s">
        <v>102</v>
      </c>
      <c r="B34" s="12" t="s">
        <v>101</v>
      </c>
      <c r="C34" s="16">
        <v>25590</v>
      </c>
      <c r="D34" s="14">
        <f t="shared" si="5"/>
        <v>0</v>
      </c>
      <c r="E34" s="16">
        <v>25590</v>
      </c>
      <c r="F34" s="16">
        <v>26100</v>
      </c>
      <c r="G34" s="14">
        <f t="shared" si="6"/>
        <v>0</v>
      </c>
      <c r="H34" s="16">
        <v>26100</v>
      </c>
      <c r="I34" s="16">
        <v>26450</v>
      </c>
      <c r="J34" s="14">
        <f t="shared" si="7"/>
        <v>0</v>
      </c>
      <c r="K34" s="16">
        <v>26450</v>
      </c>
    </row>
    <row r="35" spans="1:11" hidden="1" x14ac:dyDescent="0.3">
      <c r="A35" s="9" t="s">
        <v>100</v>
      </c>
      <c r="B35" s="12" t="s">
        <v>99</v>
      </c>
      <c r="C35" s="16">
        <v>14316</v>
      </c>
      <c r="D35" s="14">
        <f t="shared" si="5"/>
        <v>0</v>
      </c>
      <c r="E35" s="16">
        <v>14316</v>
      </c>
      <c r="F35" s="16">
        <v>14481.3</v>
      </c>
      <c r="G35" s="14">
        <f t="shared" si="6"/>
        <v>0</v>
      </c>
      <c r="H35" s="16">
        <v>14481.3</v>
      </c>
      <c r="I35" s="16">
        <v>14534.2</v>
      </c>
      <c r="J35" s="14">
        <f t="shared" si="7"/>
        <v>0</v>
      </c>
      <c r="K35" s="16">
        <v>14534.2</v>
      </c>
    </row>
    <row r="36" spans="1:11" hidden="1" x14ac:dyDescent="0.3">
      <c r="A36" s="9" t="s">
        <v>98</v>
      </c>
      <c r="B36" s="12" t="s">
        <v>97</v>
      </c>
      <c r="C36" s="16">
        <v>5225.8</v>
      </c>
      <c r="D36" s="14">
        <f t="shared" si="5"/>
        <v>0</v>
      </c>
      <c r="E36" s="16">
        <v>5225.8</v>
      </c>
      <c r="F36" s="16">
        <v>5286.1</v>
      </c>
      <c r="G36" s="14">
        <f t="shared" si="6"/>
        <v>0</v>
      </c>
      <c r="H36" s="16">
        <v>5286.1</v>
      </c>
      <c r="I36" s="16">
        <v>5305.5</v>
      </c>
      <c r="J36" s="14">
        <f t="shared" si="7"/>
        <v>0</v>
      </c>
      <c r="K36" s="16">
        <v>5305.5</v>
      </c>
    </row>
    <row r="37" spans="1:11" hidden="1" x14ac:dyDescent="0.3">
      <c r="A37" s="9" t="s">
        <v>96</v>
      </c>
      <c r="B37" s="12" t="s">
        <v>95</v>
      </c>
      <c r="C37" s="16">
        <v>9090.2000000000007</v>
      </c>
      <c r="D37" s="14">
        <f t="shared" si="5"/>
        <v>0</v>
      </c>
      <c r="E37" s="16">
        <v>9090.2000000000007</v>
      </c>
      <c r="F37" s="16">
        <v>9195.2000000000007</v>
      </c>
      <c r="G37" s="14">
        <f t="shared" si="6"/>
        <v>0</v>
      </c>
      <c r="H37" s="16">
        <v>9195.2000000000007</v>
      </c>
      <c r="I37" s="16">
        <v>9228.7000000000007</v>
      </c>
      <c r="J37" s="14">
        <f t="shared" si="7"/>
        <v>0</v>
      </c>
      <c r="K37" s="16">
        <v>9228.7000000000007</v>
      </c>
    </row>
    <row r="38" spans="1:11" hidden="1" x14ac:dyDescent="0.3">
      <c r="A38" s="9" t="s">
        <v>94</v>
      </c>
      <c r="B38" s="12" t="s">
        <v>93</v>
      </c>
      <c r="C38" s="16">
        <v>37600</v>
      </c>
      <c r="D38" s="14">
        <f t="shared" si="5"/>
        <v>0</v>
      </c>
      <c r="E38" s="16">
        <v>37600</v>
      </c>
      <c r="F38" s="16">
        <v>37600</v>
      </c>
      <c r="G38" s="14">
        <f t="shared" si="6"/>
        <v>0</v>
      </c>
      <c r="H38" s="16">
        <v>37600</v>
      </c>
      <c r="I38" s="16">
        <v>37600</v>
      </c>
      <c r="J38" s="14">
        <f t="shared" si="7"/>
        <v>0</v>
      </c>
      <c r="K38" s="16">
        <v>37600</v>
      </c>
    </row>
    <row r="39" spans="1:11" hidden="1" x14ac:dyDescent="0.3">
      <c r="A39" s="9" t="s">
        <v>92</v>
      </c>
      <c r="B39" s="12" t="s">
        <v>91</v>
      </c>
      <c r="C39" s="16">
        <v>29076.7</v>
      </c>
      <c r="D39" s="14">
        <f t="shared" si="5"/>
        <v>0</v>
      </c>
      <c r="E39" s="16">
        <v>29076.7</v>
      </c>
      <c r="F39" s="16">
        <v>29076.7</v>
      </c>
      <c r="G39" s="14">
        <f t="shared" si="6"/>
        <v>0</v>
      </c>
      <c r="H39" s="16">
        <v>29076.7</v>
      </c>
      <c r="I39" s="16">
        <v>29076.7</v>
      </c>
      <c r="J39" s="14">
        <f t="shared" si="7"/>
        <v>0</v>
      </c>
      <c r="K39" s="16">
        <v>29076.7</v>
      </c>
    </row>
    <row r="40" spans="1:11" ht="46.8" hidden="1" x14ac:dyDescent="0.3">
      <c r="A40" s="9" t="s">
        <v>90</v>
      </c>
      <c r="B40" s="12" t="s">
        <v>89</v>
      </c>
      <c r="C40" s="16">
        <v>29076.7</v>
      </c>
      <c r="D40" s="14">
        <f t="shared" si="5"/>
        <v>0</v>
      </c>
      <c r="E40" s="16">
        <v>29076.7</v>
      </c>
      <c r="F40" s="16">
        <v>29076.7</v>
      </c>
      <c r="G40" s="14">
        <f t="shared" si="6"/>
        <v>0</v>
      </c>
      <c r="H40" s="16">
        <v>29076.7</v>
      </c>
      <c r="I40" s="16">
        <v>29076.7</v>
      </c>
      <c r="J40" s="14">
        <f t="shared" si="7"/>
        <v>0</v>
      </c>
      <c r="K40" s="16">
        <v>29076.7</v>
      </c>
    </row>
    <row r="41" spans="1:11" hidden="1" x14ac:dyDescent="0.3">
      <c r="A41" s="9" t="s">
        <v>88</v>
      </c>
      <c r="B41" s="12" t="s">
        <v>87</v>
      </c>
      <c r="C41" s="16">
        <v>8523.2999999999993</v>
      </c>
      <c r="D41" s="14">
        <f t="shared" si="5"/>
        <v>0</v>
      </c>
      <c r="E41" s="16">
        <v>8523.2999999999993</v>
      </c>
      <c r="F41" s="16">
        <v>8523.2999999999993</v>
      </c>
      <c r="G41" s="14">
        <f t="shared" si="6"/>
        <v>0</v>
      </c>
      <c r="H41" s="16">
        <v>8523.2999999999993</v>
      </c>
      <c r="I41" s="16">
        <v>8523.2999999999993</v>
      </c>
      <c r="J41" s="14">
        <f t="shared" si="7"/>
        <v>0</v>
      </c>
      <c r="K41" s="16">
        <v>8523.2999999999993</v>
      </c>
    </row>
    <row r="42" spans="1:11" ht="46.8" hidden="1" x14ac:dyDescent="0.3">
      <c r="A42" s="9" t="s">
        <v>86</v>
      </c>
      <c r="B42" s="12" t="s">
        <v>85</v>
      </c>
      <c r="C42" s="16">
        <v>8523.2999999999993</v>
      </c>
      <c r="D42" s="14">
        <f t="shared" si="5"/>
        <v>0</v>
      </c>
      <c r="E42" s="16">
        <v>8523.2999999999993</v>
      </c>
      <c r="F42" s="16">
        <v>8523.2999999999993</v>
      </c>
      <c r="G42" s="14">
        <f t="shared" si="6"/>
        <v>0</v>
      </c>
      <c r="H42" s="16">
        <v>8523.2999999999993</v>
      </c>
      <c r="I42" s="16">
        <v>8523.2999999999993</v>
      </c>
      <c r="J42" s="14">
        <f t="shared" si="7"/>
        <v>0</v>
      </c>
      <c r="K42" s="16">
        <v>8523.2999999999993</v>
      </c>
    </row>
    <row r="43" spans="1:11" ht="18.75" customHeight="1" x14ac:dyDescent="0.3">
      <c r="A43" s="8" t="s">
        <v>84</v>
      </c>
      <c r="B43" s="11" t="s">
        <v>83</v>
      </c>
      <c r="C43" s="21">
        <v>6499980</v>
      </c>
      <c r="D43" s="14">
        <f t="shared" si="5"/>
        <v>0</v>
      </c>
      <c r="E43" s="21">
        <v>6499980</v>
      </c>
      <c r="F43" s="21">
        <v>6510010</v>
      </c>
      <c r="G43" s="14">
        <f t="shared" si="6"/>
        <v>0</v>
      </c>
      <c r="H43" s="21">
        <v>6510010</v>
      </c>
      <c r="I43" s="21">
        <v>6560020</v>
      </c>
      <c r="J43" s="14">
        <f t="shared" si="7"/>
        <v>0</v>
      </c>
      <c r="K43" s="21">
        <v>6560020</v>
      </c>
    </row>
    <row r="44" spans="1:11" ht="46.8" hidden="1" x14ac:dyDescent="0.3">
      <c r="A44" s="9" t="s">
        <v>82</v>
      </c>
      <c r="B44" s="12" t="s">
        <v>81</v>
      </c>
      <c r="C44" s="15">
        <v>4900</v>
      </c>
      <c r="D44" s="14">
        <f t="shared" si="5"/>
        <v>0</v>
      </c>
      <c r="E44" s="16">
        <v>4900</v>
      </c>
      <c r="F44" s="15">
        <v>4920</v>
      </c>
      <c r="G44" s="14">
        <f t="shared" si="6"/>
        <v>0</v>
      </c>
      <c r="H44" s="15">
        <v>4920</v>
      </c>
      <c r="I44" s="15">
        <v>4950</v>
      </c>
      <c r="J44" s="14">
        <f t="shared" si="7"/>
        <v>0</v>
      </c>
      <c r="K44" s="15">
        <v>4950</v>
      </c>
    </row>
    <row r="45" spans="1:11" ht="62.4" hidden="1" x14ac:dyDescent="0.3">
      <c r="A45" s="9" t="s">
        <v>80</v>
      </c>
      <c r="B45" s="12" t="s">
        <v>79</v>
      </c>
      <c r="C45" s="15">
        <v>4900</v>
      </c>
      <c r="D45" s="14">
        <f t="shared" si="5"/>
        <v>0</v>
      </c>
      <c r="E45" s="16">
        <v>4900</v>
      </c>
      <c r="F45" s="15">
        <v>4920</v>
      </c>
      <c r="G45" s="14">
        <f t="shared" si="6"/>
        <v>0</v>
      </c>
      <c r="H45" s="15">
        <v>4920</v>
      </c>
      <c r="I45" s="15">
        <v>4950</v>
      </c>
      <c r="J45" s="14">
        <f t="shared" si="7"/>
        <v>0</v>
      </c>
      <c r="K45" s="15">
        <v>4950</v>
      </c>
    </row>
    <row r="46" spans="1:11" ht="46.8" hidden="1" x14ac:dyDescent="0.3">
      <c r="A46" s="9" t="s">
        <v>78</v>
      </c>
      <c r="B46" s="12" t="s">
        <v>77</v>
      </c>
      <c r="C46" s="15">
        <v>10</v>
      </c>
      <c r="D46" s="14">
        <f t="shared" si="5"/>
        <v>0</v>
      </c>
      <c r="E46" s="16">
        <v>10</v>
      </c>
      <c r="F46" s="15">
        <v>10</v>
      </c>
      <c r="G46" s="14">
        <f t="shared" si="6"/>
        <v>0</v>
      </c>
      <c r="H46" s="15">
        <v>10</v>
      </c>
      <c r="I46" s="15">
        <v>10</v>
      </c>
      <c r="J46" s="14">
        <f t="shared" si="7"/>
        <v>0</v>
      </c>
      <c r="K46" s="15">
        <v>10</v>
      </c>
    </row>
    <row r="47" spans="1:11" ht="31.2" hidden="1" x14ac:dyDescent="0.3">
      <c r="A47" s="9" t="s">
        <v>76</v>
      </c>
      <c r="B47" s="12" t="s">
        <v>75</v>
      </c>
      <c r="C47" s="15">
        <v>10</v>
      </c>
      <c r="D47" s="14">
        <f t="shared" si="5"/>
        <v>0</v>
      </c>
      <c r="E47" s="16">
        <v>10</v>
      </c>
      <c r="F47" s="15">
        <v>10</v>
      </c>
      <c r="G47" s="14">
        <f t="shared" si="6"/>
        <v>0</v>
      </c>
      <c r="H47" s="15">
        <v>10</v>
      </c>
      <c r="I47" s="15">
        <v>10</v>
      </c>
      <c r="J47" s="14">
        <f t="shared" si="7"/>
        <v>0</v>
      </c>
      <c r="K47" s="15">
        <v>10</v>
      </c>
    </row>
    <row r="48" spans="1:11" ht="6" hidden="1" customHeight="1" x14ac:dyDescent="0.3">
      <c r="A48" s="9"/>
      <c r="B48" s="12"/>
      <c r="C48" s="15"/>
      <c r="D48" s="14">
        <f t="shared" si="5"/>
        <v>0</v>
      </c>
      <c r="E48" s="16"/>
      <c r="F48" s="15"/>
      <c r="G48" s="14">
        <f t="shared" si="6"/>
        <v>0</v>
      </c>
      <c r="H48" s="15"/>
      <c r="I48" s="15"/>
      <c r="J48" s="14">
        <f t="shared" si="7"/>
        <v>0</v>
      </c>
      <c r="K48" s="15"/>
    </row>
    <row r="49" spans="1:11" s="20" customFormat="1" ht="22.5" customHeight="1" x14ac:dyDescent="0.25">
      <c r="A49" s="8" t="s">
        <v>141</v>
      </c>
      <c r="B49" s="25" t="s">
        <v>152</v>
      </c>
      <c r="C49" s="26">
        <v>117527700</v>
      </c>
      <c r="D49" s="14">
        <f t="shared" si="5"/>
        <v>0</v>
      </c>
      <c r="E49" s="26">
        <v>117527700</v>
      </c>
      <c r="F49" s="27">
        <v>109899700</v>
      </c>
      <c r="G49" s="14">
        <f t="shared" si="6"/>
        <v>0</v>
      </c>
      <c r="H49" s="27">
        <v>109899700</v>
      </c>
      <c r="I49" s="27">
        <v>101968100</v>
      </c>
      <c r="J49" s="14">
        <f t="shared" si="7"/>
        <v>0</v>
      </c>
      <c r="K49" s="27">
        <v>101968100</v>
      </c>
    </row>
    <row r="50" spans="1:11" ht="6" hidden="1" customHeight="1" x14ac:dyDescent="0.3">
      <c r="A50" s="9"/>
      <c r="B50" s="12"/>
      <c r="C50" s="15"/>
      <c r="D50" s="15">
        <f t="shared" si="5"/>
        <v>0</v>
      </c>
      <c r="E50" s="16"/>
      <c r="F50" s="15"/>
      <c r="G50" s="15">
        <f t="shared" si="6"/>
        <v>0</v>
      </c>
      <c r="H50" s="16"/>
      <c r="I50" s="15"/>
      <c r="J50" s="15">
        <f t="shared" si="7"/>
        <v>0</v>
      </c>
      <c r="K50" s="16"/>
    </row>
    <row r="51" spans="1:11" ht="23.25" customHeight="1" x14ac:dyDescent="0.3">
      <c r="A51" s="8" t="s">
        <v>74</v>
      </c>
      <c r="B51" s="11" t="s">
        <v>153</v>
      </c>
      <c r="C51" s="14">
        <f>SUM(C52)</f>
        <v>2374306600</v>
      </c>
      <c r="D51" s="14">
        <f t="shared" ref="D51:K51" si="8">SUM(D52)</f>
        <v>458133100</v>
      </c>
      <c r="E51" s="14">
        <f t="shared" si="8"/>
        <v>2832439700</v>
      </c>
      <c r="F51" s="14">
        <f t="shared" si="8"/>
        <v>2531344500</v>
      </c>
      <c r="G51" s="14">
        <f t="shared" si="8"/>
        <v>-279671200</v>
      </c>
      <c r="H51" s="14">
        <f t="shared" si="8"/>
        <v>2251673300</v>
      </c>
      <c r="I51" s="14">
        <f t="shared" si="8"/>
        <v>1961072900</v>
      </c>
      <c r="J51" s="14">
        <f t="shared" si="8"/>
        <v>-12294700</v>
      </c>
      <c r="K51" s="14">
        <f t="shared" si="8"/>
        <v>1948778200</v>
      </c>
    </row>
    <row r="52" spans="1:11" ht="36.75" customHeight="1" x14ac:dyDescent="0.3">
      <c r="A52" s="8" t="s">
        <v>73</v>
      </c>
      <c r="B52" s="11" t="s">
        <v>72</v>
      </c>
      <c r="C52" s="14">
        <f>SUM(C53+C56+C83+C94)</f>
        <v>2374306600</v>
      </c>
      <c r="D52" s="14">
        <f t="shared" ref="D52:K52" si="9">SUM(D53+D56+D83+D94)</f>
        <v>458133100</v>
      </c>
      <c r="E52" s="14">
        <f t="shared" si="9"/>
        <v>2832439700</v>
      </c>
      <c r="F52" s="14">
        <f t="shared" si="9"/>
        <v>2531344500</v>
      </c>
      <c r="G52" s="14">
        <f t="shared" si="9"/>
        <v>-279671200</v>
      </c>
      <c r="H52" s="14">
        <f t="shared" si="9"/>
        <v>2251673300</v>
      </c>
      <c r="I52" s="14">
        <f t="shared" si="9"/>
        <v>1961072900</v>
      </c>
      <c r="J52" s="14">
        <f t="shared" si="9"/>
        <v>-12294700</v>
      </c>
      <c r="K52" s="14">
        <f t="shared" si="9"/>
        <v>1948778200</v>
      </c>
    </row>
    <row r="53" spans="1:11" ht="31.2" x14ac:dyDescent="0.3">
      <c r="A53" s="8" t="s">
        <v>71</v>
      </c>
      <c r="B53" s="11" t="s">
        <v>70</v>
      </c>
      <c r="C53" s="17">
        <f>SUM(C54)</f>
        <v>130213400</v>
      </c>
      <c r="D53" s="17">
        <f t="shared" ref="D53:K53" si="10">SUM(D54)</f>
        <v>0</v>
      </c>
      <c r="E53" s="17">
        <f t="shared" si="10"/>
        <v>130213400</v>
      </c>
      <c r="F53" s="17">
        <f t="shared" si="10"/>
        <v>0</v>
      </c>
      <c r="G53" s="17">
        <f t="shared" si="10"/>
        <v>0</v>
      </c>
      <c r="H53" s="17">
        <f t="shared" si="10"/>
        <v>0</v>
      </c>
      <c r="I53" s="17">
        <f t="shared" si="10"/>
        <v>0</v>
      </c>
      <c r="J53" s="17">
        <f t="shared" si="10"/>
        <v>0</v>
      </c>
      <c r="K53" s="17">
        <f t="shared" si="10"/>
        <v>0</v>
      </c>
    </row>
    <row r="54" spans="1:11" ht="31.2" x14ac:dyDescent="0.3">
      <c r="A54" s="9" t="s">
        <v>69</v>
      </c>
      <c r="B54" s="12" t="s">
        <v>68</v>
      </c>
      <c r="C54" s="18">
        <v>130213400</v>
      </c>
      <c r="D54" s="15">
        <f t="shared" si="5"/>
        <v>0</v>
      </c>
      <c r="E54" s="18">
        <v>130213400</v>
      </c>
      <c r="F54" s="18">
        <v>0</v>
      </c>
      <c r="G54" s="15">
        <f t="shared" si="6"/>
        <v>0</v>
      </c>
      <c r="H54" s="18">
        <v>0</v>
      </c>
      <c r="I54" s="18">
        <v>0</v>
      </c>
      <c r="J54" s="15">
        <f t="shared" si="7"/>
        <v>0</v>
      </c>
      <c r="K54" s="18">
        <v>0</v>
      </c>
    </row>
    <row r="55" spans="1:11" ht="31.2" x14ac:dyDescent="0.3">
      <c r="A55" s="9" t="s">
        <v>67</v>
      </c>
      <c r="B55" s="12" t="s">
        <v>66</v>
      </c>
      <c r="C55" s="18">
        <v>130213400</v>
      </c>
      <c r="D55" s="15">
        <f t="shared" si="5"/>
        <v>0</v>
      </c>
      <c r="E55" s="18">
        <v>130213400</v>
      </c>
      <c r="F55" s="18">
        <v>0</v>
      </c>
      <c r="G55" s="15">
        <f t="shared" si="6"/>
        <v>0</v>
      </c>
      <c r="H55" s="18">
        <v>0</v>
      </c>
      <c r="I55" s="18">
        <v>0</v>
      </c>
      <c r="J55" s="15">
        <f t="shared" si="7"/>
        <v>0</v>
      </c>
      <c r="K55" s="18">
        <v>0</v>
      </c>
    </row>
    <row r="56" spans="1:11" ht="35.25" customHeight="1" x14ac:dyDescent="0.3">
      <c r="A56" s="8" t="s">
        <v>65</v>
      </c>
      <c r="B56" s="11" t="s">
        <v>64</v>
      </c>
      <c r="C56" s="14">
        <f t="shared" ref="C56:E56" si="11">C57+C59+C63+C65+C67+C69+C73+C75+C77+C81+C71+C61+C79</f>
        <v>657435800</v>
      </c>
      <c r="D56" s="14">
        <f t="shared" si="11"/>
        <v>451199600</v>
      </c>
      <c r="E56" s="14">
        <f t="shared" si="11"/>
        <v>1108635400</v>
      </c>
      <c r="F56" s="14">
        <f>F57+F59+F63+F65+F67+F69+F73+F75+F77+F81+F71+F61+F79</f>
        <v>864975700</v>
      </c>
      <c r="G56" s="14">
        <f t="shared" ref="G56:K56" si="12">G57+G59+G63+G65+G67+G69+G73+G75+G77+G81+G71+G61+G79</f>
        <v>-287423500</v>
      </c>
      <c r="H56" s="14">
        <f t="shared" si="12"/>
        <v>577552200</v>
      </c>
      <c r="I56" s="14">
        <f t="shared" si="12"/>
        <v>292304500</v>
      </c>
      <c r="J56" s="14">
        <f t="shared" si="12"/>
        <v>-20714900</v>
      </c>
      <c r="K56" s="14">
        <f t="shared" si="12"/>
        <v>271589600</v>
      </c>
    </row>
    <row r="57" spans="1:11" ht="86.25" customHeight="1" x14ac:dyDescent="0.3">
      <c r="A57" s="28" t="s">
        <v>164</v>
      </c>
      <c r="B57" s="29" t="s">
        <v>165</v>
      </c>
      <c r="C57" s="15">
        <v>3848700</v>
      </c>
      <c r="D57" s="15">
        <f t="shared" si="5"/>
        <v>0</v>
      </c>
      <c r="E57" s="15">
        <v>3848700</v>
      </c>
      <c r="F57" s="15">
        <v>29321700</v>
      </c>
      <c r="G57" s="15">
        <f t="shared" si="6"/>
        <v>0</v>
      </c>
      <c r="H57" s="15">
        <v>29321700</v>
      </c>
      <c r="I57" s="15">
        <v>0</v>
      </c>
      <c r="J57" s="15">
        <f t="shared" si="7"/>
        <v>0</v>
      </c>
      <c r="K57" s="18">
        <v>0</v>
      </c>
    </row>
    <row r="58" spans="1:11" ht="86.25" customHeight="1" x14ac:dyDescent="0.3">
      <c r="A58" s="28" t="s">
        <v>166</v>
      </c>
      <c r="B58" s="29" t="s">
        <v>167</v>
      </c>
      <c r="C58" s="15">
        <v>3848700</v>
      </c>
      <c r="D58" s="15">
        <f t="shared" si="5"/>
        <v>0</v>
      </c>
      <c r="E58" s="15">
        <v>3848700</v>
      </c>
      <c r="F58" s="15">
        <v>29321700</v>
      </c>
      <c r="G58" s="15">
        <f t="shared" si="6"/>
        <v>0</v>
      </c>
      <c r="H58" s="15">
        <v>29321700</v>
      </c>
      <c r="I58" s="15">
        <v>0</v>
      </c>
      <c r="J58" s="15">
        <f t="shared" si="7"/>
        <v>0</v>
      </c>
      <c r="K58" s="18">
        <v>0</v>
      </c>
    </row>
    <row r="59" spans="1:11" ht="46.8" x14ac:dyDescent="0.3">
      <c r="A59" s="9" t="s">
        <v>63</v>
      </c>
      <c r="B59" s="12" t="s">
        <v>62</v>
      </c>
      <c r="C59" s="18">
        <v>169884300</v>
      </c>
      <c r="D59" s="15">
        <f t="shared" si="5"/>
        <v>0</v>
      </c>
      <c r="E59" s="18">
        <v>169884300</v>
      </c>
      <c r="F59" s="15">
        <v>0</v>
      </c>
      <c r="G59" s="15">
        <f t="shared" si="6"/>
        <v>0</v>
      </c>
      <c r="H59" s="18">
        <v>0</v>
      </c>
      <c r="I59" s="15">
        <v>0</v>
      </c>
      <c r="J59" s="15">
        <f t="shared" si="7"/>
        <v>0</v>
      </c>
      <c r="K59" s="18">
        <v>0</v>
      </c>
    </row>
    <row r="60" spans="1:11" ht="46.8" x14ac:dyDescent="0.3">
      <c r="A60" s="9" t="s">
        <v>61</v>
      </c>
      <c r="B60" s="12" t="s">
        <v>60</v>
      </c>
      <c r="C60" s="18">
        <v>169884300</v>
      </c>
      <c r="D60" s="15">
        <f t="shared" si="5"/>
        <v>0</v>
      </c>
      <c r="E60" s="18">
        <v>169884300</v>
      </c>
      <c r="F60" s="15">
        <v>0</v>
      </c>
      <c r="G60" s="15">
        <f t="shared" si="6"/>
        <v>0</v>
      </c>
      <c r="H60" s="18">
        <v>0</v>
      </c>
      <c r="I60" s="15">
        <v>0</v>
      </c>
      <c r="J60" s="15">
        <f t="shared" si="7"/>
        <v>0</v>
      </c>
      <c r="K60" s="18">
        <v>0</v>
      </c>
    </row>
    <row r="61" spans="1:11" ht="83.25" customHeight="1" x14ac:dyDescent="0.3">
      <c r="A61" s="28" t="s">
        <v>176</v>
      </c>
      <c r="B61" s="29" t="s">
        <v>177</v>
      </c>
      <c r="C61" s="18">
        <v>0</v>
      </c>
      <c r="D61" s="15">
        <f t="shared" si="5"/>
        <v>4342000</v>
      </c>
      <c r="E61" s="18">
        <v>4342000</v>
      </c>
      <c r="F61" s="15">
        <v>0</v>
      </c>
      <c r="G61" s="15">
        <f t="shared" si="6"/>
        <v>0</v>
      </c>
      <c r="H61" s="15">
        <v>0</v>
      </c>
      <c r="I61" s="15">
        <v>0</v>
      </c>
      <c r="J61" s="15">
        <f t="shared" si="7"/>
        <v>0</v>
      </c>
      <c r="K61" s="15">
        <v>0</v>
      </c>
    </row>
    <row r="62" spans="1:11" ht="78" x14ac:dyDescent="0.3">
      <c r="A62" s="28" t="s">
        <v>178</v>
      </c>
      <c r="B62" s="29" t="s">
        <v>179</v>
      </c>
      <c r="C62" s="18">
        <v>0</v>
      </c>
      <c r="D62" s="15">
        <f t="shared" si="5"/>
        <v>4342000</v>
      </c>
      <c r="E62" s="18">
        <v>4342000</v>
      </c>
      <c r="F62" s="15">
        <v>0</v>
      </c>
      <c r="G62" s="15">
        <f t="shared" si="6"/>
        <v>0</v>
      </c>
      <c r="H62" s="15">
        <v>0</v>
      </c>
      <c r="I62" s="15">
        <v>0</v>
      </c>
      <c r="J62" s="15">
        <f t="shared" si="7"/>
        <v>0</v>
      </c>
      <c r="K62" s="15">
        <v>0</v>
      </c>
    </row>
    <row r="63" spans="1:11" ht="68.25" customHeight="1" x14ac:dyDescent="0.3">
      <c r="A63" s="30" t="s">
        <v>168</v>
      </c>
      <c r="B63" s="29" t="s">
        <v>169</v>
      </c>
      <c r="C63" s="18">
        <v>65853400</v>
      </c>
      <c r="D63" s="15">
        <f t="shared" si="5"/>
        <v>-59703100</v>
      </c>
      <c r="E63" s="18">
        <v>6150300</v>
      </c>
      <c r="F63" s="16">
        <v>65853400</v>
      </c>
      <c r="G63" s="15">
        <f t="shared" si="6"/>
        <v>-12831400</v>
      </c>
      <c r="H63" s="15">
        <v>53022000</v>
      </c>
      <c r="I63" s="16">
        <v>65853400</v>
      </c>
      <c r="J63" s="15">
        <f t="shared" si="7"/>
        <v>-27598900</v>
      </c>
      <c r="K63" s="18">
        <v>38254500</v>
      </c>
    </row>
    <row r="64" spans="1:11" ht="76.5" customHeight="1" x14ac:dyDescent="0.3">
      <c r="A64" s="30" t="s">
        <v>170</v>
      </c>
      <c r="B64" s="29" t="s">
        <v>171</v>
      </c>
      <c r="C64" s="18">
        <v>65853400</v>
      </c>
      <c r="D64" s="15">
        <f t="shared" si="5"/>
        <v>-59703100</v>
      </c>
      <c r="E64" s="18">
        <v>6150300</v>
      </c>
      <c r="F64" s="16">
        <v>65853400</v>
      </c>
      <c r="G64" s="15">
        <f t="shared" si="6"/>
        <v>-12831400</v>
      </c>
      <c r="H64" s="15">
        <v>53022000</v>
      </c>
      <c r="I64" s="16">
        <v>65853400</v>
      </c>
      <c r="J64" s="15">
        <f t="shared" si="7"/>
        <v>-27598900</v>
      </c>
      <c r="K64" s="18">
        <v>38254500</v>
      </c>
    </row>
    <row r="65" spans="1:11" ht="78" x14ac:dyDescent="0.3">
      <c r="A65" s="9" t="s">
        <v>59</v>
      </c>
      <c r="B65" s="12" t="s">
        <v>58</v>
      </c>
      <c r="C65" s="15">
        <v>48946500</v>
      </c>
      <c r="D65" s="15">
        <f t="shared" si="5"/>
        <v>756800</v>
      </c>
      <c r="E65" s="18">
        <v>49703300</v>
      </c>
      <c r="F65" s="16">
        <v>52619300</v>
      </c>
      <c r="G65" s="15">
        <f t="shared" si="6"/>
        <v>165600</v>
      </c>
      <c r="H65" s="18">
        <v>52784900</v>
      </c>
      <c r="I65" s="16">
        <v>69246300</v>
      </c>
      <c r="J65" s="15">
        <f t="shared" si="7"/>
        <v>218000</v>
      </c>
      <c r="K65" s="18">
        <v>69464300</v>
      </c>
    </row>
    <row r="66" spans="1:11" ht="78" x14ac:dyDescent="0.3">
      <c r="A66" s="9" t="s">
        <v>57</v>
      </c>
      <c r="B66" s="12" t="s">
        <v>56</v>
      </c>
      <c r="C66" s="15">
        <v>48946500</v>
      </c>
      <c r="D66" s="15">
        <f t="shared" si="5"/>
        <v>756800</v>
      </c>
      <c r="E66" s="18">
        <v>49703300</v>
      </c>
      <c r="F66" s="16">
        <v>52619300</v>
      </c>
      <c r="G66" s="15">
        <f t="shared" si="6"/>
        <v>165600</v>
      </c>
      <c r="H66" s="18">
        <v>52784900</v>
      </c>
      <c r="I66" s="16">
        <v>69246300</v>
      </c>
      <c r="J66" s="15">
        <f t="shared" si="7"/>
        <v>218000</v>
      </c>
      <c r="K66" s="18">
        <v>69464300</v>
      </c>
    </row>
    <row r="67" spans="1:11" ht="78" x14ac:dyDescent="0.3">
      <c r="A67" s="9" t="s">
        <v>55</v>
      </c>
      <c r="B67" s="12" t="s">
        <v>54</v>
      </c>
      <c r="C67" s="15">
        <v>1749900</v>
      </c>
      <c r="D67" s="15">
        <f t="shared" si="5"/>
        <v>400</v>
      </c>
      <c r="E67" s="18">
        <v>1750300</v>
      </c>
      <c r="F67" s="16">
        <v>1749900</v>
      </c>
      <c r="G67" s="15">
        <f t="shared" si="6"/>
        <v>400</v>
      </c>
      <c r="H67" s="18">
        <v>1750300</v>
      </c>
      <c r="I67" s="16">
        <v>2113800</v>
      </c>
      <c r="J67" s="15">
        <f t="shared" si="7"/>
        <v>1900</v>
      </c>
      <c r="K67" s="18">
        <v>2115700</v>
      </c>
    </row>
    <row r="68" spans="1:11" ht="93.6" x14ac:dyDescent="0.3">
      <c r="A68" s="9" t="s">
        <v>53</v>
      </c>
      <c r="B68" s="12" t="s">
        <v>52</v>
      </c>
      <c r="C68" s="15">
        <v>1749900</v>
      </c>
      <c r="D68" s="15">
        <f t="shared" si="5"/>
        <v>400</v>
      </c>
      <c r="E68" s="18">
        <v>1750300</v>
      </c>
      <c r="F68" s="16">
        <v>1749900</v>
      </c>
      <c r="G68" s="15">
        <f t="shared" si="6"/>
        <v>400</v>
      </c>
      <c r="H68" s="18">
        <v>1750300</v>
      </c>
      <c r="I68" s="16">
        <v>2113800</v>
      </c>
      <c r="J68" s="15">
        <f t="shared" si="7"/>
        <v>1900</v>
      </c>
      <c r="K68" s="18">
        <v>2115700</v>
      </c>
    </row>
    <row r="69" spans="1:11" ht="62.4" x14ac:dyDescent="0.3">
      <c r="A69" s="9" t="s">
        <v>51</v>
      </c>
      <c r="B69" s="12" t="s">
        <v>50</v>
      </c>
      <c r="C69" s="15">
        <v>32269200</v>
      </c>
      <c r="D69" s="15">
        <f t="shared" si="5"/>
        <v>7232000</v>
      </c>
      <c r="E69" s="18">
        <v>39501200</v>
      </c>
      <c r="F69" s="15">
        <v>28519500</v>
      </c>
      <c r="G69" s="15">
        <f t="shared" si="6"/>
        <v>6646200</v>
      </c>
      <c r="H69" s="18">
        <v>35165700</v>
      </c>
      <c r="I69" s="15">
        <v>28088400</v>
      </c>
      <c r="J69" s="15">
        <f t="shared" si="7"/>
        <v>6740500</v>
      </c>
      <c r="K69" s="18">
        <v>34828900</v>
      </c>
    </row>
    <row r="70" spans="1:11" ht="78" x14ac:dyDescent="0.3">
      <c r="A70" s="9" t="s">
        <v>49</v>
      </c>
      <c r="B70" s="12" t="s">
        <v>48</v>
      </c>
      <c r="C70" s="15">
        <v>32269200</v>
      </c>
      <c r="D70" s="15">
        <f t="shared" si="5"/>
        <v>7232000</v>
      </c>
      <c r="E70" s="18">
        <v>39501200</v>
      </c>
      <c r="F70" s="15">
        <v>28519500</v>
      </c>
      <c r="G70" s="15">
        <f t="shared" si="6"/>
        <v>6646200</v>
      </c>
      <c r="H70" s="18">
        <v>35165700</v>
      </c>
      <c r="I70" s="15">
        <v>28088400</v>
      </c>
      <c r="J70" s="15">
        <f t="shared" si="7"/>
        <v>6740500</v>
      </c>
      <c r="K70" s="18">
        <v>34828900</v>
      </c>
    </row>
    <row r="71" spans="1:11" ht="46.8" x14ac:dyDescent="0.3">
      <c r="A71" s="30" t="s">
        <v>172</v>
      </c>
      <c r="B71" s="29" t="s">
        <v>173</v>
      </c>
      <c r="C71" s="18">
        <v>71727700</v>
      </c>
      <c r="D71" s="15">
        <f t="shared" si="5"/>
        <v>0</v>
      </c>
      <c r="E71" s="18">
        <v>71727700</v>
      </c>
      <c r="F71" s="15">
        <v>0</v>
      </c>
      <c r="G71" s="15">
        <f t="shared" si="6"/>
        <v>0</v>
      </c>
      <c r="H71" s="15">
        <v>0</v>
      </c>
      <c r="I71" s="15">
        <v>0</v>
      </c>
      <c r="J71" s="15">
        <f t="shared" si="7"/>
        <v>0</v>
      </c>
      <c r="K71" s="15">
        <v>0</v>
      </c>
    </row>
    <row r="72" spans="1:11" ht="62.4" x14ac:dyDescent="0.3">
      <c r="A72" s="30" t="s">
        <v>174</v>
      </c>
      <c r="B72" s="29" t="s">
        <v>175</v>
      </c>
      <c r="C72" s="18">
        <v>71727700</v>
      </c>
      <c r="D72" s="15">
        <f t="shared" si="5"/>
        <v>0</v>
      </c>
      <c r="E72" s="18">
        <v>71727700</v>
      </c>
      <c r="F72" s="15">
        <v>0</v>
      </c>
      <c r="G72" s="15">
        <f t="shared" si="6"/>
        <v>0</v>
      </c>
      <c r="H72" s="15">
        <v>0</v>
      </c>
      <c r="I72" s="15">
        <v>0</v>
      </c>
      <c r="J72" s="15">
        <f t="shared" si="7"/>
        <v>0</v>
      </c>
      <c r="K72" s="15">
        <v>0</v>
      </c>
    </row>
    <row r="73" spans="1:11" ht="31.2" x14ac:dyDescent="0.3">
      <c r="A73" s="9" t="s">
        <v>47</v>
      </c>
      <c r="B73" s="12" t="s">
        <v>46</v>
      </c>
      <c r="C73" s="15">
        <v>23429000</v>
      </c>
      <c r="D73" s="15">
        <f t="shared" si="5"/>
        <v>0</v>
      </c>
      <c r="E73" s="15">
        <v>23429000</v>
      </c>
      <c r="F73" s="15">
        <v>33167900</v>
      </c>
      <c r="G73" s="15">
        <f t="shared" si="6"/>
        <v>0</v>
      </c>
      <c r="H73" s="15">
        <v>33167900</v>
      </c>
      <c r="I73" s="15">
        <v>36277400</v>
      </c>
      <c r="J73" s="15">
        <f t="shared" si="7"/>
        <v>0</v>
      </c>
      <c r="K73" s="15">
        <v>36277400</v>
      </c>
    </row>
    <row r="74" spans="1:11" ht="46.8" x14ac:dyDescent="0.3">
      <c r="A74" s="9" t="s">
        <v>45</v>
      </c>
      <c r="B74" s="12" t="s">
        <v>44</v>
      </c>
      <c r="C74" s="15">
        <v>23429000</v>
      </c>
      <c r="D74" s="15">
        <f t="shared" ref="D74:D98" si="13">SUM(E74-C74)</f>
        <v>0</v>
      </c>
      <c r="E74" s="15">
        <v>23429000</v>
      </c>
      <c r="F74" s="15">
        <v>33167900</v>
      </c>
      <c r="G74" s="15">
        <f t="shared" ref="G74:G98" si="14">SUM(H74-F74)</f>
        <v>0</v>
      </c>
      <c r="H74" s="15">
        <v>33167900</v>
      </c>
      <c r="I74" s="15">
        <v>36277400</v>
      </c>
      <c r="J74" s="15">
        <f t="shared" ref="J74:J98" si="15">SUM(K74-I74)</f>
        <v>0</v>
      </c>
      <c r="K74" s="15">
        <v>36277400</v>
      </c>
    </row>
    <row r="75" spans="1:11" ht="31.2" x14ac:dyDescent="0.3">
      <c r="A75" s="9" t="s">
        <v>43</v>
      </c>
      <c r="B75" s="12" t="s">
        <v>42</v>
      </c>
      <c r="C75" s="15">
        <v>130900</v>
      </c>
      <c r="D75" s="15">
        <f t="shared" si="13"/>
        <v>0</v>
      </c>
      <c r="E75" s="15">
        <v>130900</v>
      </c>
      <c r="F75" s="15">
        <v>131100</v>
      </c>
      <c r="G75" s="15">
        <f t="shared" si="14"/>
        <v>0</v>
      </c>
      <c r="H75" s="15">
        <v>131100</v>
      </c>
      <c r="I75" s="13">
        <v>134500</v>
      </c>
      <c r="J75" s="15">
        <f t="shared" si="15"/>
        <v>0</v>
      </c>
      <c r="K75" s="13">
        <v>134500</v>
      </c>
    </row>
    <row r="76" spans="1:11" ht="31.2" x14ac:dyDescent="0.3">
      <c r="A76" s="9" t="s">
        <v>41</v>
      </c>
      <c r="B76" s="12" t="s">
        <v>40</v>
      </c>
      <c r="C76" s="15">
        <v>130900</v>
      </c>
      <c r="D76" s="15">
        <f t="shared" si="13"/>
        <v>0</v>
      </c>
      <c r="E76" s="15">
        <v>130900</v>
      </c>
      <c r="F76" s="15">
        <v>131100</v>
      </c>
      <c r="G76" s="15">
        <f t="shared" si="14"/>
        <v>0</v>
      </c>
      <c r="H76" s="15">
        <v>131100</v>
      </c>
      <c r="I76" s="13">
        <v>134500</v>
      </c>
      <c r="J76" s="15">
        <f t="shared" si="15"/>
        <v>0</v>
      </c>
      <c r="K76" s="13">
        <v>134500</v>
      </c>
    </row>
    <row r="77" spans="1:11" ht="31.2" x14ac:dyDescent="0.3">
      <c r="A77" s="9" t="s">
        <v>39</v>
      </c>
      <c r="B77" s="12" t="s">
        <v>38</v>
      </c>
      <c r="C77" s="15">
        <v>9705700</v>
      </c>
      <c r="D77" s="15">
        <f t="shared" si="13"/>
        <v>-11600</v>
      </c>
      <c r="E77" s="18">
        <v>9694100</v>
      </c>
      <c r="F77" s="15">
        <v>0</v>
      </c>
      <c r="G77" s="15">
        <f t="shared" si="14"/>
        <v>0</v>
      </c>
      <c r="H77" s="15">
        <v>0</v>
      </c>
      <c r="I77" s="15">
        <v>0</v>
      </c>
      <c r="J77" s="15">
        <f t="shared" si="15"/>
        <v>0</v>
      </c>
      <c r="K77" s="15">
        <v>0</v>
      </c>
    </row>
    <row r="78" spans="1:11" ht="46.8" x14ac:dyDescent="0.3">
      <c r="A78" s="9" t="s">
        <v>37</v>
      </c>
      <c r="B78" s="12" t="s">
        <v>36</v>
      </c>
      <c r="C78" s="15">
        <v>9705700</v>
      </c>
      <c r="D78" s="15">
        <f t="shared" si="13"/>
        <v>-11600</v>
      </c>
      <c r="E78" s="18">
        <v>9694100</v>
      </c>
      <c r="F78" s="15">
        <v>0</v>
      </c>
      <c r="G78" s="15">
        <f t="shared" si="14"/>
        <v>0</v>
      </c>
      <c r="H78" s="15">
        <v>0</v>
      </c>
      <c r="I78" s="15">
        <v>0</v>
      </c>
      <c r="J78" s="15">
        <f t="shared" si="15"/>
        <v>0</v>
      </c>
      <c r="K78" s="15">
        <v>0</v>
      </c>
    </row>
    <row r="79" spans="1:11" ht="31.2" x14ac:dyDescent="0.3">
      <c r="A79" s="28" t="s">
        <v>180</v>
      </c>
      <c r="B79" s="29" t="s">
        <v>181</v>
      </c>
      <c r="C79" s="15">
        <v>0</v>
      </c>
      <c r="D79" s="15">
        <f t="shared" si="13"/>
        <v>143522300</v>
      </c>
      <c r="E79" s="18">
        <v>143522300</v>
      </c>
      <c r="F79" s="16">
        <v>140000000</v>
      </c>
      <c r="G79" s="15">
        <f t="shared" si="14"/>
        <v>4761900</v>
      </c>
      <c r="H79" s="18">
        <v>144761900</v>
      </c>
      <c r="I79" s="16">
        <v>0</v>
      </c>
      <c r="J79" s="15">
        <f t="shared" si="15"/>
        <v>0</v>
      </c>
      <c r="K79" s="16">
        <v>0</v>
      </c>
    </row>
    <row r="80" spans="1:11" ht="46.8" x14ac:dyDescent="0.3">
      <c r="A80" s="28" t="s">
        <v>182</v>
      </c>
      <c r="B80" s="29" t="s">
        <v>183</v>
      </c>
      <c r="C80" s="15">
        <v>0</v>
      </c>
      <c r="D80" s="15">
        <f t="shared" si="13"/>
        <v>143522300</v>
      </c>
      <c r="E80" s="18">
        <v>143522300</v>
      </c>
      <c r="F80" s="16">
        <v>140000000</v>
      </c>
      <c r="G80" s="15">
        <f t="shared" si="14"/>
        <v>4761900</v>
      </c>
      <c r="H80" s="18">
        <v>144761900</v>
      </c>
      <c r="I80" s="16">
        <v>0</v>
      </c>
      <c r="J80" s="15">
        <f t="shared" si="15"/>
        <v>0</v>
      </c>
      <c r="K80" s="16">
        <v>0</v>
      </c>
    </row>
    <row r="81" spans="1:11" x14ac:dyDescent="0.3">
      <c r="A81" s="9" t="s">
        <v>35</v>
      </c>
      <c r="B81" s="12" t="s">
        <v>34</v>
      </c>
      <c r="C81" s="15">
        <v>229890500</v>
      </c>
      <c r="D81" s="15">
        <f t="shared" si="13"/>
        <v>355060800</v>
      </c>
      <c r="E81" s="18">
        <v>584951300</v>
      </c>
      <c r="F81" s="15">
        <v>513612900</v>
      </c>
      <c r="G81" s="15">
        <f t="shared" si="14"/>
        <v>-286166200</v>
      </c>
      <c r="H81" s="18">
        <v>227446700</v>
      </c>
      <c r="I81" s="15">
        <v>90590700</v>
      </c>
      <c r="J81" s="15">
        <f t="shared" si="15"/>
        <v>-76400</v>
      </c>
      <c r="K81" s="18">
        <v>90514300</v>
      </c>
    </row>
    <row r="82" spans="1:11" x14ac:dyDescent="0.3">
      <c r="A82" s="9" t="s">
        <v>33</v>
      </c>
      <c r="B82" s="12" t="s">
        <v>32</v>
      </c>
      <c r="C82" s="15">
        <v>229890500</v>
      </c>
      <c r="D82" s="15">
        <f t="shared" si="13"/>
        <v>355060800</v>
      </c>
      <c r="E82" s="18">
        <v>584951300</v>
      </c>
      <c r="F82" s="15">
        <v>513612900</v>
      </c>
      <c r="G82" s="15">
        <f t="shared" si="14"/>
        <v>-286166200</v>
      </c>
      <c r="H82" s="18">
        <v>227446700</v>
      </c>
      <c r="I82" s="15">
        <v>90590700</v>
      </c>
      <c r="J82" s="15">
        <f t="shared" si="15"/>
        <v>-76400</v>
      </c>
      <c r="K82" s="18">
        <v>90514300</v>
      </c>
    </row>
    <row r="83" spans="1:11" ht="31.2" x14ac:dyDescent="0.3">
      <c r="A83" s="8" t="s">
        <v>31</v>
      </c>
      <c r="B83" s="11" t="s">
        <v>30</v>
      </c>
      <c r="C83" s="14">
        <f>SUM(C84+C86+C88+C90+C92)</f>
        <v>1551141000</v>
      </c>
      <c r="D83" s="14">
        <f t="shared" ref="D83:K83" si="16">SUM(D84+D86+D88+D90+D92)</f>
        <v>6933500</v>
      </c>
      <c r="E83" s="14">
        <f t="shared" si="16"/>
        <v>1558074500</v>
      </c>
      <c r="F83" s="14">
        <f t="shared" si="16"/>
        <v>1630942400</v>
      </c>
      <c r="G83" s="14">
        <f t="shared" si="16"/>
        <v>7752300</v>
      </c>
      <c r="H83" s="14">
        <f t="shared" si="16"/>
        <v>1638694700</v>
      </c>
      <c r="I83" s="14">
        <f t="shared" si="16"/>
        <v>1633302000</v>
      </c>
      <c r="J83" s="14">
        <f t="shared" si="16"/>
        <v>8420200</v>
      </c>
      <c r="K83" s="14">
        <f t="shared" si="16"/>
        <v>1641722200</v>
      </c>
    </row>
    <row r="84" spans="1:11" ht="46.8" x14ac:dyDescent="0.3">
      <c r="A84" s="9" t="s">
        <v>29</v>
      </c>
      <c r="B84" s="12" t="s">
        <v>28</v>
      </c>
      <c r="C84" s="15">
        <v>1520304600</v>
      </c>
      <c r="D84" s="15">
        <f t="shared" si="13"/>
        <v>-4073800</v>
      </c>
      <c r="E84" s="18">
        <v>1516230800</v>
      </c>
      <c r="F84" s="15">
        <v>1600281600</v>
      </c>
      <c r="G84" s="15">
        <f t="shared" si="14"/>
        <v>-4073800</v>
      </c>
      <c r="H84" s="18">
        <v>1596207800</v>
      </c>
      <c r="I84" s="15">
        <v>1602624600</v>
      </c>
      <c r="J84" s="15">
        <f t="shared" si="15"/>
        <v>-4073800</v>
      </c>
      <c r="K84" s="18">
        <v>1598550800</v>
      </c>
    </row>
    <row r="85" spans="1:11" ht="46.8" x14ac:dyDescent="0.3">
      <c r="A85" s="9" t="s">
        <v>27</v>
      </c>
      <c r="B85" s="12" t="s">
        <v>26</v>
      </c>
      <c r="C85" s="15">
        <v>1520304600</v>
      </c>
      <c r="D85" s="15">
        <f t="shared" si="13"/>
        <v>-4073800</v>
      </c>
      <c r="E85" s="18">
        <v>1516230800</v>
      </c>
      <c r="F85" s="15">
        <v>1600281600</v>
      </c>
      <c r="G85" s="15">
        <f t="shared" si="14"/>
        <v>-4073800</v>
      </c>
      <c r="H85" s="18">
        <v>1596207800</v>
      </c>
      <c r="I85" s="15">
        <v>1602624600</v>
      </c>
      <c r="J85" s="15">
        <f t="shared" si="15"/>
        <v>-4073800</v>
      </c>
      <c r="K85" s="18">
        <v>1598550800</v>
      </c>
    </row>
    <row r="86" spans="1:11" ht="93.6" x14ac:dyDescent="0.3">
      <c r="A86" s="9" t="s">
        <v>25</v>
      </c>
      <c r="B86" s="12" t="s">
        <v>24</v>
      </c>
      <c r="C86" s="18">
        <v>28679000</v>
      </c>
      <c r="D86" s="15">
        <f t="shared" si="13"/>
        <v>0</v>
      </c>
      <c r="E86" s="18">
        <v>28679000</v>
      </c>
      <c r="F86" s="18">
        <v>28679000</v>
      </c>
      <c r="G86" s="15">
        <f t="shared" si="14"/>
        <v>0</v>
      </c>
      <c r="H86" s="18">
        <v>28679000</v>
      </c>
      <c r="I86" s="18">
        <v>28679000</v>
      </c>
      <c r="J86" s="15">
        <f t="shared" si="15"/>
        <v>0</v>
      </c>
      <c r="K86" s="18">
        <v>28679000</v>
      </c>
    </row>
    <row r="87" spans="1:11" ht="93.6" x14ac:dyDescent="0.3">
      <c r="A87" s="9" t="s">
        <v>23</v>
      </c>
      <c r="B87" s="12" t="s">
        <v>22</v>
      </c>
      <c r="C87" s="18">
        <v>28679000</v>
      </c>
      <c r="D87" s="15">
        <f t="shared" si="13"/>
        <v>0</v>
      </c>
      <c r="E87" s="18">
        <v>28679000</v>
      </c>
      <c r="F87" s="18">
        <v>28679000</v>
      </c>
      <c r="G87" s="15">
        <f t="shared" si="14"/>
        <v>0</v>
      </c>
      <c r="H87" s="18">
        <v>28679000</v>
      </c>
      <c r="I87" s="18">
        <v>28679000</v>
      </c>
      <c r="J87" s="15">
        <f t="shared" si="15"/>
        <v>0</v>
      </c>
      <c r="K87" s="18">
        <v>28679000</v>
      </c>
    </row>
    <row r="88" spans="1:11" ht="46.8" x14ac:dyDescent="0.3">
      <c r="A88" s="9" t="s">
        <v>21</v>
      </c>
      <c r="B88" s="12" t="s">
        <v>20</v>
      </c>
      <c r="C88" s="18">
        <v>0</v>
      </c>
      <c r="D88" s="15">
        <f t="shared" si="13"/>
        <v>6304000</v>
      </c>
      <c r="E88" s="18">
        <v>6304000</v>
      </c>
      <c r="F88" s="18">
        <v>0</v>
      </c>
      <c r="G88" s="15">
        <f t="shared" si="14"/>
        <v>6960300</v>
      </c>
      <c r="H88" s="18">
        <v>6960300</v>
      </c>
      <c r="I88" s="18">
        <v>0</v>
      </c>
      <c r="J88" s="15">
        <f t="shared" si="15"/>
        <v>7628200</v>
      </c>
      <c r="K88" s="18">
        <v>7628200</v>
      </c>
    </row>
    <row r="89" spans="1:11" ht="62.4" x14ac:dyDescent="0.3">
      <c r="A89" s="9" t="s">
        <v>19</v>
      </c>
      <c r="B89" s="12" t="s">
        <v>18</v>
      </c>
      <c r="C89" s="18">
        <v>0</v>
      </c>
      <c r="D89" s="15">
        <f t="shared" si="13"/>
        <v>6304000</v>
      </c>
      <c r="E89" s="18">
        <v>6304000</v>
      </c>
      <c r="F89" s="18">
        <v>0</v>
      </c>
      <c r="G89" s="15">
        <f t="shared" si="14"/>
        <v>6960300</v>
      </c>
      <c r="H89" s="18">
        <v>6960300</v>
      </c>
      <c r="I89" s="18">
        <v>0</v>
      </c>
      <c r="J89" s="15">
        <f t="shared" si="15"/>
        <v>7628200</v>
      </c>
      <c r="K89" s="18">
        <v>7628200</v>
      </c>
    </row>
    <row r="90" spans="1:11" ht="71.25" customHeight="1" x14ac:dyDescent="0.3">
      <c r="A90" s="9" t="s">
        <v>17</v>
      </c>
      <c r="B90" s="12" t="s">
        <v>16</v>
      </c>
      <c r="C90" s="18">
        <v>5100</v>
      </c>
      <c r="D90" s="15">
        <f t="shared" si="13"/>
        <v>0</v>
      </c>
      <c r="E90" s="18">
        <v>5100</v>
      </c>
      <c r="F90" s="18">
        <v>1800</v>
      </c>
      <c r="G90" s="15">
        <f t="shared" si="14"/>
        <v>0</v>
      </c>
      <c r="H90" s="18">
        <v>1800</v>
      </c>
      <c r="I90" s="18">
        <v>18400</v>
      </c>
      <c r="J90" s="15">
        <f t="shared" si="15"/>
        <v>0</v>
      </c>
      <c r="K90" s="18">
        <v>18400</v>
      </c>
    </row>
    <row r="91" spans="1:11" ht="78" x14ac:dyDescent="0.3">
      <c r="A91" s="9" t="s">
        <v>15</v>
      </c>
      <c r="B91" s="12" t="s">
        <v>14</v>
      </c>
      <c r="C91" s="18">
        <v>5100</v>
      </c>
      <c r="D91" s="15">
        <f t="shared" si="13"/>
        <v>0</v>
      </c>
      <c r="E91" s="18">
        <v>5100</v>
      </c>
      <c r="F91" s="18">
        <v>1800</v>
      </c>
      <c r="G91" s="15">
        <f t="shared" si="14"/>
        <v>0</v>
      </c>
      <c r="H91" s="18">
        <v>1800</v>
      </c>
      <c r="I91" s="18">
        <v>18400</v>
      </c>
      <c r="J91" s="15">
        <f t="shared" si="15"/>
        <v>0</v>
      </c>
      <c r="K91" s="18">
        <v>18400</v>
      </c>
    </row>
    <row r="92" spans="1:11" ht="31.2" x14ac:dyDescent="0.3">
      <c r="A92" s="9" t="s">
        <v>13</v>
      </c>
      <c r="B92" s="12" t="s">
        <v>12</v>
      </c>
      <c r="C92" s="18">
        <v>2152300</v>
      </c>
      <c r="D92" s="15">
        <f t="shared" si="13"/>
        <v>4703300</v>
      </c>
      <c r="E92" s="18">
        <v>6855600</v>
      </c>
      <c r="F92" s="18">
        <v>1980000</v>
      </c>
      <c r="G92" s="15">
        <f t="shared" si="14"/>
        <v>4865800</v>
      </c>
      <c r="H92" s="18">
        <v>6845800</v>
      </c>
      <c r="I92" s="18">
        <v>1980000</v>
      </c>
      <c r="J92" s="15">
        <f t="shared" si="15"/>
        <v>4865800</v>
      </c>
      <c r="K92" s="18">
        <v>6845800</v>
      </c>
    </row>
    <row r="93" spans="1:11" ht="46.8" x14ac:dyDescent="0.3">
      <c r="A93" s="9" t="s">
        <v>11</v>
      </c>
      <c r="B93" s="12" t="s">
        <v>10</v>
      </c>
      <c r="C93" s="18">
        <v>2152300</v>
      </c>
      <c r="D93" s="15">
        <f t="shared" si="13"/>
        <v>4703300</v>
      </c>
      <c r="E93" s="18">
        <v>6855600</v>
      </c>
      <c r="F93" s="18">
        <v>1980000</v>
      </c>
      <c r="G93" s="15">
        <f t="shared" si="14"/>
        <v>4865800</v>
      </c>
      <c r="H93" s="18">
        <v>6845800</v>
      </c>
      <c r="I93" s="18">
        <v>1980000</v>
      </c>
      <c r="J93" s="15">
        <f t="shared" si="15"/>
        <v>4865800</v>
      </c>
      <c r="K93" s="18">
        <v>6845800</v>
      </c>
    </row>
    <row r="94" spans="1:11" ht="20.25" customHeight="1" x14ac:dyDescent="0.3">
      <c r="A94" s="8" t="s">
        <v>9</v>
      </c>
      <c r="B94" s="11" t="s">
        <v>8</v>
      </c>
      <c r="C94" s="14">
        <f>SUM(C95+C97)</f>
        <v>35516400</v>
      </c>
      <c r="D94" s="14">
        <f t="shared" ref="D94:K94" si="17">SUM(D95+D97)</f>
        <v>0</v>
      </c>
      <c r="E94" s="14">
        <f t="shared" si="17"/>
        <v>35516400</v>
      </c>
      <c r="F94" s="14">
        <f t="shared" si="17"/>
        <v>35426400</v>
      </c>
      <c r="G94" s="14">
        <f t="shared" si="17"/>
        <v>0</v>
      </c>
      <c r="H94" s="14">
        <f t="shared" si="17"/>
        <v>35426400</v>
      </c>
      <c r="I94" s="14">
        <f t="shared" si="17"/>
        <v>35466400</v>
      </c>
      <c r="J94" s="14">
        <f t="shared" si="17"/>
        <v>0</v>
      </c>
      <c r="K94" s="14">
        <f t="shared" si="17"/>
        <v>35466400</v>
      </c>
    </row>
    <row r="95" spans="1:11" ht="87" customHeight="1" x14ac:dyDescent="0.3">
      <c r="A95" s="9" t="s">
        <v>7</v>
      </c>
      <c r="B95" s="12" t="s">
        <v>6</v>
      </c>
      <c r="C95" s="18">
        <v>29373100</v>
      </c>
      <c r="D95" s="15">
        <f t="shared" si="13"/>
        <v>0</v>
      </c>
      <c r="E95" s="18">
        <v>29373100</v>
      </c>
      <c r="F95" s="18">
        <v>29373100</v>
      </c>
      <c r="G95" s="15">
        <f t="shared" si="14"/>
        <v>0</v>
      </c>
      <c r="H95" s="18">
        <v>29373100</v>
      </c>
      <c r="I95" s="18">
        <v>29373100</v>
      </c>
      <c r="J95" s="15">
        <f t="shared" si="15"/>
        <v>0</v>
      </c>
      <c r="K95" s="18">
        <v>29373100</v>
      </c>
    </row>
    <row r="96" spans="1:11" ht="84" customHeight="1" x14ac:dyDescent="0.3">
      <c r="A96" s="9" t="s">
        <v>5</v>
      </c>
      <c r="B96" s="12" t="s">
        <v>4</v>
      </c>
      <c r="C96" s="18">
        <v>29373100</v>
      </c>
      <c r="D96" s="15">
        <f t="shared" si="13"/>
        <v>0</v>
      </c>
      <c r="E96" s="18">
        <v>29373100</v>
      </c>
      <c r="F96" s="18">
        <v>29373100</v>
      </c>
      <c r="G96" s="15">
        <f t="shared" si="14"/>
        <v>0</v>
      </c>
      <c r="H96" s="18">
        <v>29373100</v>
      </c>
      <c r="I96" s="18">
        <v>29373100</v>
      </c>
      <c r="J96" s="15">
        <f t="shared" si="15"/>
        <v>0</v>
      </c>
      <c r="K96" s="18">
        <v>29373100</v>
      </c>
    </row>
    <row r="97" spans="1:11" ht="31.2" x14ac:dyDescent="0.3">
      <c r="A97" s="9" t="s">
        <v>3</v>
      </c>
      <c r="B97" s="12" t="s">
        <v>2</v>
      </c>
      <c r="C97" s="18">
        <v>6143300</v>
      </c>
      <c r="D97" s="15">
        <f t="shared" si="13"/>
        <v>0</v>
      </c>
      <c r="E97" s="18">
        <v>6143300</v>
      </c>
      <c r="F97" s="18">
        <v>6053300</v>
      </c>
      <c r="G97" s="15">
        <f t="shared" si="14"/>
        <v>0</v>
      </c>
      <c r="H97" s="18">
        <v>6053300</v>
      </c>
      <c r="I97" s="18">
        <v>6093300</v>
      </c>
      <c r="J97" s="15">
        <f t="shared" si="15"/>
        <v>0</v>
      </c>
      <c r="K97" s="18">
        <v>6093300</v>
      </c>
    </row>
    <row r="98" spans="1:11" ht="31.2" x14ac:dyDescent="0.3">
      <c r="A98" s="9" t="s">
        <v>1</v>
      </c>
      <c r="B98" s="12" t="s">
        <v>0</v>
      </c>
      <c r="C98" s="18">
        <v>6143300</v>
      </c>
      <c r="D98" s="15">
        <f t="shared" si="13"/>
        <v>0</v>
      </c>
      <c r="E98" s="18">
        <v>6143300</v>
      </c>
      <c r="F98" s="18">
        <v>6053300</v>
      </c>
      <c r="G98" s="15">
        <f t="shared" si="14"/>
        <v>0</v>
      </c>
      <c r="H98" s="18">
        <v>6053300</v>
      </c>
      <c r="I98" s="18">
        <v>6093300</v>
      </c>
      <c r="J98" s="15">
        <f t="shared" si="15"/>
        <v>0</v>
      </c>
      <c r="K98" s="18">
        <v>6093300</v>
      </c>
    </row>
  </sheetData>
  <mergeCells count="9">
    <mergeCell ref="C1:K1"/>
    <mergeCell ref="C2:K2"/>
    <mergeCell ref="A6:A7"/>
    <mergeCell ref="A3:K3"/>
    <mergeCell ref="A4:K4"/>
    <mergeCell ref="B6:B7"/>
    <mergeCell ref="C6:E6"/>
    <mergeCell ref="F6:H6"/>
    <mergeCell ref="I6:K6"/>
  </mergeCells>
  <printOptions horizontalCentered="1"/>
  <pageMargins left="0.74803149606299213" right="0.74803149606299213" top="0.98425196850393704" bottom="0.59055118110236227" header="0.51181102362204722" footer="0.51181102362204722"/>
  <pageSetup scale="48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1</vt:lpstr>
      <vt:lpstr>'Таблица 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Федотова Наталья Юрьевна</dc:creator>
  <cp:lastModifiedBy>Губкина Марина Петровна</cp:lastModifiedBy>
  <cp:lastPrinted>2023-11-23T12:37:42Z</cp:lastPrinted>
  <dcterms:created xsi:type="dcterms:W3CDTF">2022-11-30T05:00:02Z</dcterms:created>
  <dcterms:modified xsi:type="dcterms:W3CDTF">2023-11-24T06:52:13Z</dcterms:modified>
</cp:coreProperties>
</file>