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180" windowWidth="21840" windowHeight="12468"/>
  </bookViews>
  <sheets>
    <sheet name="Лист1" sheetId="1" r:id="rId1"/>
  </sheets>
  <definedNames>
    <definedName name="_xlnm.Print_Titles" localSheetId="0">Лист1!$8:$12</definedName>
    <definedName name="_xlnm.Print_Area" localSheetId="0">Лист1!$A$1:$I$35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I35" i="1"/>
  <c r="H20" i="1" l="1"/>
  <c r="H21" i="1"/>
  <c r="H22" i="1"/>
  <c r="F30" i="1" l="1"/>
  <c r="F29" i="1" s="1"/>
  <c r="I34" i="1" l="1"/>
  <c r="H34" i="1"/>
  <c r="I33" i="1"/>
  <c r="H33" i="1"/>
  <c r="I32" i="1"/>
  <c r="H32" i="1"/>
  <c r="I31" i="1"/>
  <c r="H31" i="1"/>
  <c r="G30" i="1"/>
  <c r="G29" i="1" s="1"/>
  <c r="E30" i="1"/>
  <c r="E29" i="1" s="1"/>
  <c r="D30" i="1"/>
  <c r="D29" i="1"/>
  <c r="I27" i="1"/>
  <c r="H27" i="1"/>
  <c r="I26" i="1"/>
  <c r="H26" i="1"/>
  <c r="I25" i="1"/>
  <c r="H25" i="1"/>
  <c r="I24" i="1"/>
  <c r="H24" i="1"/>
  <c r="G23" i="1"/>
  <c r="F23" i="1"/>
  <c r="E23" i="1"/>
  <c r="D23" i="1"/>
  <c r="D14" i="1" s="1"/>
  <c r="D13" i="1" s="1"/>
  <c r="I22" i="1"/>
  <c r="I21" i="1"/>
  <c r="I19" i="1"/>
  <c r="H19" i="1"/>
  <c r="G18" i="1"/>
  <c r="F18" i="1"/>
  <c r="E18" i="1"/>
  <c r="D18" i="1"/>
  <c r="I17" i="1"/>
  <c r="H17" i="1"/>
  <c r="I16" i="1"/>
  <c r="H16" i="1"/>
  <c r="E14" i="1" l="1"/>
  <c r="E13" i="1" s="1"/>
  <c r="F14" i="1"/>
  <c r="F13" i="1" s="1"/>
  <c r="H30" i="1"/>
  <c r="G14" i="1"/>
  <c r="I23" i="1"/>
  <c r="H23" i="1"/>
  <c r="H18" i="1"/>
  <c r="I29" i="1"/>
  <c r="I18" i="1"/>
  <c r="I30" i="1"/>
  <c r="H29" i="1"/>
  <c r="I14" i="1" l="1"/>
  <c r="G13" i="1"/>
  <c r="I13" i="1" s="1"/>
  <c r="H14" i="1"/>
  <c r="H13" i="1" l="1"/>
</calcChain>
</file>

<file path=xl/sharedStrings.xml><?xml version="1.0" encoding="utf-8"?>
<sst xmlns="http://schemas.openxmlformats.org/spreadsheetml/2006/main" count="80" uniqueCount="79">
  <si>
    <t>Исполнено</t>
  </si>
  <si>
    <t>Х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</si>
  <si>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</si>
  <si>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</si>
  <si>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</si>
  <si>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</si>
  <si>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</si>
  <si>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</si>
  <si>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</si>
  <si>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</si>
  <si>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Невыясненные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</si>
  <si>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</si>
  <si>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</si>
  <si>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</si>
  <si>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</si>
  <si>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1 00 00000 00</t>
  </si>
  <si>
    <t>1 01 00000 00</t>
  </si>
  <si>
    <t>1 03 00000 00</t>
  </si>
  <si>
    <t>Код вида доходов</t>
  </si>
  <si>
    <t>Наименование вида доходов</t>
  </si>
  <si>
    <t>1 05 00000 00</t>
  </si>
  <si>
    <t>1 05 01000 00</t>
  </si>
  <si>
    <t>1 05 02000 02</t>
  </si>
  <si>
    <t>1 05 03000 01</t>
  </si>
  <si>
    <t>1 05 04000 02</t>
  </si>
  <si>
    <t>1 06 00000 00</t>
  </si>
  <si>
    <t>1 06 01000 00</t>
  </si>
  <si>
    <t>1 06 06000 00</t>
  </si>
  <si>
    <t>2 00 00000 00</t>
  </si>
  <si>
    <t>2 02 00000 00</t>
  </si>
  <si>
    <t>2 02 10000 00</t>
  </si>
  <si>
    <t>2 02 20000 00</t>
  </si>
  <si>
    <t>2 02 30000 00</t>
  </si>
  <si>
    <t>2 02 40000 00</t>
  </si>
  <si>
    <t>2 19 00000 00</t>
  </si>
  <si>
    <t>1 17 01000 00</t>
  </si>
  <si>
    <t>1 06 04000 00</t>
  </si>
  <si>
    <t>Транспортный налог</t>
  </si>
  <si>
    <t>-</t>
  </si>
  <si>
    <t>Иные налоговые и неналоговые доходы</t>
  </si>
  <si>
    <t>ДОХОДЫ - ВСЕГО</t>
  </si>
  <si>
    <r>
      <rPr>
        <b/>
        <u/>
        <sz val="12"/>
        <color theme="1"/>
        <rFont val="PT Astra Serif"/>
        <family val="1"/>
        <charset val="204"/>
      </rPr>
      <t xml:space="preserve">СПРАВОЧНО: </t>
    </r>
    <r>
      <rPr>
        <b/>
        <sz val="12"/>
        <color theme="1"/>
        <rFont val="PT Astra Serif"/>
        <family val="1"/>
        <charset val="204"/>
      </rPr>
      <t xml:space="preserve">
утвержденный план на 2022 год по решению Думы города Югорска от 21.12.2021 № 100</t>
    </r>
  </si>
  <si>
    <t>в том числе:</t>
  </si>
  <si>
    <t>Налоги на совокупный доход:</t>
  </si>
  <si>
    <t>Налоги на имущество:</t>
  </si>
  <si>
    <t>Дотации бюджетам субъектов Российской Федерации и муниципальных образований</t>
  </si>
  <si>
    <t>I. НАЛОГОВЫЕ И НЕНАЛОГОВЫЕ ДОХОДЫ</t>
  </si>
  <si>
    <t>II. БЕЗВОЗМЕЗДНЫЕ ПОСТУПЛЕНИЯ</t>
  </si>
  <si>
    <t>(тыс. рублей)</t>
  </si>
  <si>
    <t>к пояснительной записке</t>
  </si>
  <si>
    <t xml:space="preserve">к отчету об исполнении бюджета </t>
  </si>
  <si>
    <t>Приложение 1.1</t>
  </si>
  <si>
    <t xml:space="preserve">Утвержденный план </t>
  </si>
  <si>
    <t>Утвержденный план на год</t>
  </si>
  <si>
    <t>% исполнения к утвержденному плану на год
(гр.5/гр.3)</t>
  </si>
  <si>
    <t>1 00 0000 00 0000 000</t>
  </si>
  <si>
    <t>1 01 02000 01 0000 110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</si>
  <si>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</si>
  <si>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</si>
  <si>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</si>
  <si>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</si>
  <si>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</si>
  <si>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1 05 04000 02 0000 110</t>
  </si>
  <si>
    <t>1 06 00000 00 0000 000</t>
  </si>
  <si>
    <t>1 06 01000 00 0000 110</t>
  </si>
  <si>
    <t>1 06 04000 02 0000 110</t>
  </si>
  <si>
    <t>1 06 06000 00 0000 110</t>
  </si>
  <si>
    <t>2 00 00000 00 0000 000</t>
  </si>
  <si>
    <t>2 02 00000 00 0000 000</t>
  </si>
  <si>
    <t>2 02 10000 00 0000 150</t>
  </si>
  <si>
    <t>2 02 20000 00 0000 150</t>
  </si>
  <si>
    <t>2 02 30000 00 0000 150</t>
  </si>
  <si>
    <t>2 02 40000 00 0000 150</t>
  </si>
  <si>
    <t>Иные безвозмездные поступления</t>
  </si>
  <si>
    <r>
      <t xml:space="preserve">Код бюджетной классификации 
</t>
    </r>
    <r>
      <rPr>
        <sz val="12"/>
        <color theme="1"/>
        <rFont val="PT Astra Serif"/>
        <family val="1"/>
        <charset val="204"/>
      </rPr>
      <t>(без указания кода главного администратора доходов бюджета)</t>
    </r>
  </si>
  <si>
    <t>города Югорска за 1 полугодие 2024 года</t>
  </si>
  <si>
    <t xml:space="preserve">Сведения об исполнении бюджета города Югорска за 1 полугодие 2024 года по доходам в разрезе видов доходов 
в сравнении с запланированными значениями на 1 полугодие 2024 года </t>
  </si>
  <si>
    <t>1 полугодие 2024 года</t>
  </si>
  <si>
    <t>% исполнения к утвержденному плану на 
1 полугодие 
2024 года
(гр.5/гр.4)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</si>
</sst>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u/>
      <sz val="12"/>
      <color theme="1"/>
      <name val="PT Astra Serif"/>
      <family val="1"/>
      <charset val="204"/>
    </font>
    <font>
      <i/>
      <sz val="12"/>
      <color theme="1"/>
      <name val="PT Astra Serif"/>
      <family val="1"/>
      <charset val="204"/>
    </font>
    <font>
      <i/>
      <sz val="12"/>
      <name val="PT Astra Serif"/>
      <family val="1"/>
      <charset val="204"/>
    </font>
    <font>
      <i/>
      <sz val="11"/>
      <color theme="1"/>
      <name val="PT Astra Serif"/>
      <family val="1"/>
      <charset val="204"/>
    </font>
    <font>
      <sz val="13"/>
      <name val="PT Astra Serif"/>
      <family val="1"/>
      <charset val="204"/>
    </font>
    <font>
      <sz val="11"/>
      <color rgb="FFC0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/>
    <xf numFmtId="0" fontId="15" fillId="0" borderId="0" xfId="0" applyFont="1" applyFill="1" applyAlignment="1" applyProtection="1">
      <alignment horizontal="right"/>
      <protection hidden="1"/>
    </xf>
    <xf numFmtId="0" fontId="3" fillId="0" borderId="0" xfId="0" applyFont="1" applyFill="1" applyAlignme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0" xfId="0" applyFont="1" applyFill="1"/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 inden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7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16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5" fillId="0" borderId="0" xfId="0" applyFont="1" applyFill="1" applyAlignment="1" applyProtection="1">
      <alignment horizontal="left" indent="3"/>
      <protection hidden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indent="3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topLeftCell="E5" zoomScale="90" zoomScaleNormal="90" zoomScaleSheetLayoutView="100" workbookViewId="0">
      <selection activeCell="E1" sqref="A1:XFD4"/>
    </sheetView>
  </sheetViews>
  <sheetFormatPr defaultColWidth="9.109375" defaultRowHeight="13.8" x14ac:dyDescent="0.25"/>
  <cols>
    <col min="1" max="1" width="15" style="9" hidden="1" customWidth="1"/>
    <col min="2" max="2" width="25.6640625" style="9" customWidth="1"/>
    <col min="3" max="3" width="96.44140625" style="9" customWidth="1"/>
    <col min="4" max="4" width="18.33203125" style="9" hidden="1" customWidth="1"/>
    <col min="5" max="5" width="17" style="10" customWidth="1"/>
    <col min="6" max="6" width="16.88671875" style="8" customWidth="1"/>
    <col min="7" max="7" width="13.6640625" style="10" customWidth="1"/>
    <col min="8" max="8" width="18.44140625" style="9" customWidth="1"/>
    <col min="9" max="9" width="18.109375" style="9" customWidth="1"/>
    <col min="10" max="16384" width="9.109375" style="11"/>
  </cols>
  <sheetData>
    <row r="1" spans="1:10" ht="16.8" hidden="1" x14ac:dyDescent="0.25">
      <c r="G1" s="53" t="s">
        <v>51</v>
      </c>
      <c r="H1" s="53"/>
      <c r="I1" s="53"/>
    </row>
    <row r="2" spans="1:10" ht="16.8" hidden="1" x14ac:dyDescent="0.25">
      <c r="G2" s="53" t="s">
        <v>49</v>
      </c>
      <c r="H2" s="53"/>
      <c r="I2" s="53"/>
    </row>
    <row r="3" spans="1:10" ht="16.8" hidden="1" x14ac:dyDescent="0.3">
      <c r="G3" s="49" t="s">
        <v>50</v>
      </c>
      <c r="H3" s="49"/>
      <c r="I3" s="49"/>
    </row>
    <row r="4" spans="1:10" ht="16.8" hidden="1" x14ac:dyDescent="0.3">
      <c r="G4" s="49" t="s">
        <v>75</v>
      </c>
      <c r="H4" s="49"/>
      <c r="I4" s="49"/>
    </row>
    <row r="5" spans="1:10" ht="16.8" x14ac:dyDescent="0.3">
      <c r="G5" s="12"/>
      <c r="H5" s="12"/>
      <c r="I5" s="12"/>
    </row>
    <row r="6" spans="1:10" ht="39" customHeight="1" x14ac:dyDescent="0.25">
      <c r="A6" s="42" t="s">
        <v>76</v>
      </c>
      <c r="B6" s="42"/>
      <c r="C6" s="42"/>
      <c r="D6" s="42"/>
      <c r="E6" s="42"/>
      <c r="F6" s="42"/>
      <c r="G6" s="42"/>
      <c r="H6" s="42"/>
      <c r="I6" s="42"/>
      <c r="J6" s="1"/>
    </row>
    <row r="7" spans="1:10" x14ac:dyDescent="0.25">
      <c r="I7" s="13" t="s">
        <v>48</v>
      </c>
    </row>
    <row r="8" spans="1:10" ht="29.25" customHeight="1" x14ac:dyDescent="0.25">
      <c r="A8" s="43" t="s">
        <v>18</v>
      </c>
      <c r="B8" s="46" t="s">
        <v>74</v>
      </c>
      <c r="C8" s="44" t="s">
        <v>19</v>
      </c>
      <c r="D8" s="44" t="s">
        <v>41</v>
      </c>
      <c r="E8" s="45" t="s">
        <v>53</v>
      </c>
      <c r="F8" s="45" t="s">
        <v>77</v>
      </c>
      <c r="G8" s="45"/>
      <c r="H8" s="50" t="s">
        <v>78</v>
      </c>
      <c r="I8" s="50" t="s">
        <v>54</v>
      </c>
    </row>
    <row r="9" spans="1:10" x14ac:dyDescent="0.25">
      <c r="A9" s="43"/>
      <c r="B9" s="47"/>
      <c r="C9" s="44"/>
      <c r="D9" s="44"/>
      <c r="E9" s="45"/>
      <c r="F9" s="39" t="s">
        <v>52</v>
      </c>
      <c r="G9" s="39" t="s">
        <v>0</v>
      </c>
      <c r="H9" s="51"/>
      <c r="I9" s="51"/>
    </row>
    <row r="10" spans="1:10" x14ac:dyDescent="0.25">
      <c r="A10" s="43"/>
      <c r="B10" s="47"/>
      <c r="C10" s="44"/>
      <c r="D10" s="44"/>
      <c r="E10" s="45"/>
      <c r="F10" s="40"/>
      <c r="G10" s="40"/>
      <c r="H10" s="51"/>
      <c r="I10" s="51"/>
    </row>
    <row r="11" spans="1:10" ht="40.5" customHeight="1" x14ac:dyDescent="0.25">
      <c r="A11" s="43"/>
      <c r="B11" s="48"/>
      <c r="C11" s="44"/>
      <c r="D11" s="44"/>
      <c r="E11" s="45"/>
      <c r="F11" s="41"/>
      <c r="G11" s="41"/>
      <c r="H11" s="52"/>
      <c r="I11" s="52"/>
    </row>
    <row r="12" spans="1:10" ht="15.6" x14ac:dyDescent="0.25">
      <c r="A12" s="14">
        <v>1</v>
      </c>
      <c r="B12" s="32">
        <v>1</v>
      </c>
      <c r="C12" s="14">
        <v>2</v>
      </c>
      <c r="D12" s="14">
        <v>3</v>
      </c>
      <c r="E12" s="2">
        <v>3</v>
      </c>
      <c r="F12" s="2">
        <v>4</v>
      </c>
      <c r="G12" s="2">
        <v>5</v>
      </c>
      <c r="H12" s="14">
        <v>6</v>
      </c>
      <c r="I12" s="14">
        <v>7</v>
      </c>
    </row>
    <row r="13" spans="1:10" s="17" customFormat="1" ht="15.6" x14ac:dyDescent="0.3">
      <c r="A13" s="15" t="s">
        <v>1</v>
      </c>
      <c r="B13" s="33" t="s">
        <v>1</v>
      </c>
      <c r="C13" s="16" t="s">
        <v>40</v>
      </c>
      <c r="D13" s="7" t="e">
        <f>SUM(D14+D29)</f>
        <v>#REF!</v>
      </c>
      <c r="E13" s="3">
        <f>SUM(E14+E29)</f>
        <v>4980174.3</v>
      </c>
      <c r="F13" s="3">
        <f>SUM(F14+F29)</f>
        <v>2101924.9</v>
      </c>
      <c r="G13" s="3">
        <f>SUM(G14+G29)</f>
        <v>2140014.9</v>
      </c>
      <c r="H13" s="7">
        <f t="shared" ref="H13:H22" si="0">SUM(G13/F13)*100</f>
        <v>101.81214847400115</v>
      </c>
      <c r="I13" s="7">
        <f t="shared" ref="I13:I19" si="1">SUM(G13/E13)*100</f>
        <v>42.970682773090893</v>
      </c>
    </row>
    <row r="14" spans="1:10" s="17" customFormat="1" ht="15.6" x14ac:dyDescent="0.3">
      <c r="A14" s="18" t="s">
        <v>15</v>
      </c>
      <c r="B14" s="33" t="s">
        <v>55</v>
      </c>
      <c r="C14" s="18" t="s">
        <v>46</v>
      </c>
      <c r="D14" s="7">
        <f>SUM(D16+D17+D18+D23+D27)</f>
        <v>1601598.7</v>
      </c>
      <c r="E14" s="7">
        <f>SUM(E16+E17+E18+E23+E27)</f>
        <v>2115815.2999999998</v>
      </c>
      <c r="F14" s="3">
        <f t="shared" ref="F14:G14" si="2">SUM(F16+F17+F18+F23+F27)</f>
        <v>967025.20000000007</v>
      </c>
      <c r="G14" s="7">
        <f t="shared" si="2"/>
        <v>1005115.2</v>
      </c>
      <c r="H14" s="7">
        <f t="shared" si="0"/>
        <v>103.93888390912667</v>
      </c>
      <c r="I14" s="7">
        <f t="shared" si="1"/>
        <v>47.504864909522112</v>
      </c>
    </row>
    <row r="15" spans="1:10" ht="15.6" x14ac:dyDescent="0.25">
      <c r="A15" s="19"/>
      <c r="B15" s="32"/>
      <c r="C15" s="20" t="s">
        <v>42</v>
      </c>
      <c r="D15" s="6"/>
      <c r="E15" s="7"/>
      <c r="F15" s="3"/>
      <c r="G15" s="7"/>
      <c r="H15" s="7"/>
      <c r="I15" s="7"/>
    </row>
    <row r="16" spans="1:10" s="21" customFormat="1" ht="15.6" x14ac:dyDescent="0.25">
      <c r="A16" s="19" t="s">
        <v>16</v>
      </c>
      <c r="B16" s="37" t="s">
        <v>56</v>
      </c>
      <c r="C16" s="19" t="s">
        <v>2</v>
      </c>
      <c r="D16" s="6">
        <v>1293297.2</v>
      </c>
      <c r="E16" s="3">
        <v>1670864.9</v>
      </c>
      <c r="F16" s="3">
        <v>768380.4</v>
      </c>
      <c r="G16" s="3">
        <v>760304.2</v>
      </c>
      <c r="H16" s="7">
        <f t="shared" si="0"/>
        <v>98.948932065419669</v>
      </c>
      <c r="I16" s="7">
        <f t="shared" si="1"/>
        <v>45.503631083518478</v>
      </c>
    </row>
    <row r="17" spans="1:9" s="21" customFormat="1" ht="31.2" x14ac:dyDescent="0.25">
      <c r="A17" s="19" t="s">
        <v>17</v>
      </c>
      <c r="B17" s="37" t="s">
        <v>57</v>
      </c>
      <c r="C17" s="19" t="s">
        <v>3</v>
      </c>
      <c r="D17" s="6">
        <v>27652</v>
      </c>
      <c r="E17" s="3">
        <v>38955.699999999997</v>
      </c>
      <c r="F17" s="3">
        <v>19319</v>
      </c>
      <c r="G17" s="3">
        <v>18742.8</v>
      </c>
      <c r="H17" s="7">
        <f t="shared" si="0"/>
        <v>97.017443967079046</v>
      </c>
      <c r="I17" s="7">
        <f t="shared" si="1"/>
        <v>48.113113100265174</v>
      </c>
    </row>
    <row r="18" spans="1:9" ht="15.6" x14ac:dyDescent="0.25">
      <c r="A18" s="19" t="s">
        <v>20</v>
      </c>
      <c r="B18" s="34" t="s">
        <v>58</v>
      </c>
      <c r="C18" s="19" t="s">
        <v>43</v>
      </c>
      <c r="D18" s="6">
        <f>SUM(D19:D22)</f>
        <v>104100</v>
      </c>
      <c r="E18" s="3">
        <f>SUM(E19:E22)</f>
        <v>122507.59999999999</v>
      </c>
      <c r="F18" s="3">
        <f>SUM(F19:F22)</f>
        <v>58535.8</v>
      </c>
      <c r="G18" s="3">
        <f>SUM(G19:G22)</f>
        <v>94815.2</v>
      </c>
      <c r="H18" s="7">
        <f t="shared" si="0"/>
        <v>161.97813987337662</v>
      </c>
      <c r="I18" s="7">
        <f t="shared" si="1"/>
        <v>77.395361593892957</v>
      </c>
    </row>
    <row r="19" spans="1:9" s="26" customFormat="1" ht="15.6" x14ac:dyDescent="0.25">
      <c r="A19" s="22" t="s">
        <v>21</v>
      </c>
      <c r="B19" s="36" t="s">
        <v>59</v>
      </c>
      <c r="C19" s="23" t="s">
        <v>4</v>
      </c>
      <c r="D19" s="24">
        <v>94500</v>
      </c>
      <c r="E19" s="4">
        <v>114499.2</v>
      </c>
      <c r="F19" s="4">
        <v>53426.9</v>
      </c>
      <c r="G19" s="4">
        <v>90328</v>
      </c>
      <c r="H19" s="25">
        <f t="shared" si="0"/>
        <v>169.06839064216715</v>
      </c>
      <c r="I19" s="25">
        <f t="shared" si="1"/>
        <v>78.889634163382809</v>
      </c>
    </row>
    <row r="20" spans="1:9" s="26" customFormat="1" ht="15.6" x14ac:dyDescent="0.25">
      <c r="A20" s="22" t="s">
        <v>22</v>
      </c>
      <c r="B20" s="36" t="s">
        <v>60</v>
      </c>
      <c r="C20" s="23" t="s">
        <v>5</v>
      </c>
      <c r="D20" s="24">
        <v>0</v>
      </c>
      <c r="E20" s="4">
        <v>-1201.5999999999999</v>
      </c>
      <c r="F20" s="4">
        <v>-1201.5999999999999</v>
      </c>
      <c r="G20" s="4">
        <v>-1192.9000000000001</v>
      </c>
      <c r="H20" s="25">
        <f t="shared" si="0"/>
        <v>99.275965379494025</v>
      </c>
      <c r="I20" s="25" t="s">
        <v>38</v>
      </c>
    </row>
    <row r="21" spans="1:9" s="26" customFormat="1" ht="15.6" x14ac:dyDescent="0.25">
      <c r="A21" s="22" t="s">
        <v>23</v>
      </c>
      <c r="B21" s="36" t="s">
        <v>61</v>
      </c>
      <c r="C21" s="23" t="s">
        <v>6</v>
      </c>
      <c r="D21" s="24">
        <v>1800</v>
      </c>
      <c r="E21" s="4">
        <v>910</v>
      </c>
      <c r="F21" s="4">
        <v>435.1</v>
      </c>
      <c r="G21" s="4">
        <v>529.9</v>
      </c>
      <c r="H21" s="25">
        <f t="shared" si="0"/>
        <v>121.78809469087565</v>
      </c>
      <c r="I21" s="25">
        <f t="shared" ref="I21:I27" si="3">SUM(G21/E21)*100</f>
        <v>58.230769230769234</v>
      </c>
    </row>
    <row r="22" spans="1:9" s="26" customFormat="1" ht="15.6" x14ac:dyDescent="0.25">
      <c r="A22" s="22" t="s">
        <v>24</v>
      </c>
      <c r="B22" s="36" t="s">
        <v>62</v>
      </c>
      <c r="C22" s="23" t="s">
        <v>7</v>
      </c>
      <c r="D22" s="24">
        <v>7800</v>
      </c>
      <c r="E22" s="4">
        <v>8300</v>
      </c>
      <c r="F22" s="4">
        <v>5875.4</v>
      </c>
      <c r="G22" s="4">
        <v>5150.2</v>
      </c>
      <c r="H22" s="25">
        <f t="shared" si="0"/>
        <v>87.657010586513266</v>
      </c>
      <c r="I22" s="25">
        <f t="shared" si="3"/>
        <v>62.050602409638557</v>
      </c>
    </row>
    <row r="23" spans="1:9" ht="15.6" x14ac:dyDescent="0.25">
      <c r="A23" s="19" t="s">
        <v>25</v>
      </c>
      <c r="B23" s="34" t="s">
        <v>63</v>
      </c>
      <c r="C23" s="19" t="s">
        <v>44</v>
      </c>
      <c r="D23" s="6">
        <f>SUM(D24:D26)</f>
        <v>75426.100000000006</v>
      </c>
      <c r="E23" s="3">
        <f>SUM(E24:E26)</f>
        <v>106738.70000000001</v>
      </c>
      <c r="F23" s="3">
        <f>SUM(F24:F26)</f>
        <v>27818.5</v>
      </c>
      <c r="G23" s="3">
        <f>SUM(G24:G26)</f>
        <v>24983.5</v>
      </c>
      <c r="H23" s="7">
        <f t="shared" ref="H23:H27" si="4">SUM(G23/F23)*100</f>
        <v>89.808940093822457</v>
      </c>
      <c r="I23" s="7">
        <f t="shared" si="3"/>
        <v>23.406224733859414</v>
      </c>
    </row>
    <row r="24" spans="1:9" s="26" customFormat="1" ht="15.6" x14ac:dyDescent="0.25">
      <c r="A24" s="22" t="s">
        <v>26</v>
      </c>
      <c r="B24" s="36" t="s">
        <v>64</v>
      </c>
      <c r="C24" s="23" t="s">
        <v>8</v>
      </c>
      <c r="D24" s="24">
        <v>23634.9</v>
      </c>
      <c r="E24" s="4">
        <v>44093.4</v>
      </c>
      <c r="F24" s="4">
        <v>5116.8</v>
      </c>
      <c r="G24" s="4">
        <v>3578.3</v>
      </c>
      <c r="H24" s="25">
        <f t="shared" si="4"/>
        <v>69.932379612257662</v>
      </c>
      <c r="I24" s="25">
        <f t="shared" si="3"/>
        <v>8.115273487642142</v>
      </c>
    </row>
    <row r="25" spans="1:9" s="26" customFormat="1" ht="15.6" x14ac:dyDescent="0.25">
      <c r="A25" s="22" t="s">
        <v>36</v>
      </c>
      <c r="B25" s="36" t="s">
        <v>65</v>
      </c>
      <c r="C25" s="23" t="s">
        <v>37</v>
      </c>
      <c r="D25" s="24">
        <v>14764</v>
      </c>
      <c r="E25" s="4">
        <v>15108.7</v>
      </c>
      <c r="F25" s="4">
        <v>2789.1</v>
      </c>
      <c r="G25" s="4">
        <v>4101.3</v>
      </c>
      <c r="H25" s="25">
        <f t="shared" si="4"/>
        <v>147.04743465634076</v>
      </c>
      <c r="I25" s="25">
        <f t="shared" si="3"/>
        <v>27.145287152435348</v>
      </c>
    </row>
    <row r="26" spans="1:9" s="26" customFormat="1" ht="15.6" x14ac:dyDescent="0.25">
      <c r="A26" s="22" t="s">
        <v>27</v>
      </c>
      <c r="B26" s="36" t="s">
        <v>66</v>
      </c>
      <c r="C26" s="23" t="s">
        <v>9</v>
      </c>
      <c r="D26" s="24">
        <v>37027.199999999997</v>
      </c>
      <c r="E26" s="4">
        <v>47536.6</v>
      </c>
      <c r="F26" s="4">
        <v>19912.599999999999</v>
      </c>
      <c r="G26" s="4">
        <v>17303.900000000001</v>
      </c>
      <c r="H26" s="25">
        <f t="shared" si="4"/>
        <v>86.899249721282018</v>
      </c>
      <c r="I26" s="25">
        <f t="shared" si="3"/>
        <v>36.401215063761398</v>
      </c>
    </row>
    <row r="27" spans="1:9" ht="15.6" x14ac:dyDescent="0.25">
      <c r="A27" s="19"/>
      <c r="B27" s="32"/>
      <c r="C27" s="5" t="s">
        <v>39</v>
      </c>
      <c r="D27" s="6">
        <v>101123.4</v>
      </c>
      <c r="E27" s="3">
        <v>176748.4</v>
      </c>
      <c r="F27" s="3">
        <v>92971.5</v>
      </c>
      <c r="G27" s="3">
        <v>106269.5</v>
      </c>
      <c r="H27" s="7">
        <f t="shared" si="4"/>
        <v>114.30330800299015</v>
      </c>
      <c r="I27" s="7">
        <f t="shared" si="3"/>
        <v>60.124730973519426</v>
      </c>
    </row>
    <row r="28" spans="1:9" ht="15.6" hidden="1" x14ac:dyDescent="0.25">
      <c r="A28" s="27" t="s">
        <v>35</v>
      </c>
      <c r="B28" s="35"/>
      <c r="C28" s="27" t="s">
        <v>10</v>
      </c>
      <c r="D28" s="28">
        <v>0</v>
      </c>
      <c r="E28" s="29">
        <v>0</v>
      </c>
      <c r="F28" s="29">
        <v>0</v>
      </c>
      <c r="G28" s="29">
        <v>0</v>
      </c>
      <c r="H28" s="7">
        <v>0</v>
      </c>
      <c r="I28" s="7">
        <v>0</v>
      </c>
    </row>
    <row r="29" spans="1:9" s="17" customFormat="1" ht="15.6" x14ac:dyDescent="0.3">
      <c r="A29" s="18" t="s">
        <v>28</v>
      </c>
      <c r="B29" s="34" t="s">
        <v>67</v>
      </c>
      <c r="C29" s="18" t="s">
        <v>47</v>
      </c>
      <c r="D29" s="7" t="e">
        <f>SUM(D30+#REF!)</f>
        <v>#REF!</v>
      </c>
      <c r="E29" s="3">
        <f>SUM(E30+E35)</f>
        <v>2864359</v>
      </c>
      <c r="F29" s="3">
        <f t="shared" ref="F29:G29" si="5">SUM(F30+F35)</f>
        <v>1134899.7</v>
      </c>
      <c r="G29" s="3">
        <f t="shared" si="5"/>
        <v>1134899.7</v>
      </c>
      <c r="H29" s="7">
        <f t="shared" ref="H29:H34" si="6">SUM(G29/F29)*100</f>
        <v>100</v>
      </c>
      <c r="I29" s="7">
        <f t="shared" ref="I29:I34" si="7">SUM(G29/E29)*100</f>
        <v>39.6214196614321</v>
      </c>
    </row>
    <row r="30" spans="1:9" ht="31.2" x14ac:dyDescent="0.25">
      <c r="A30" s="19" t="s">
        <v>29</v>
      </c>
      <c r="B30" s="34" t="s">
        <v>68</v>
      </c>
      <c r="C30" s="18" t="s">
        <v>11</v>
      </c>
      <c r="D30" s="6">
        <f>SUM(D31:D34)</f>
        <v>1834614.1</v>
      </c>
      <c r="E30" s="3">
        <f>SUM(E31:E34)</f>
        <v>2864366.8</v>
      </c>
      <c r="F30" s="3">
        <f>SUM(F31:F34)</f>
        <v>1134907.5999999999</v>
      </c>
      <c r="G30" s="3">
        <f>SUM(G31:G34)</f>
        <v>1134907.5999999999</v>
      </c>
      <c r="H30" s="7">
        <f t="shared" si="6"/>
        <v>100</v>
      </c>
      <c r="I30" s="7">
        <f t="shared" si="7"/>
        <v>39.621587570418704</v>
      </c>
    </row>
    <row r="31" spans="1:9" s="26" customFormat="1" ht="15.6" x14ac:dyDescent="0.25">
      <c r="A31" s="22" t="s">
        <v>30</v>
      </c>
      <c r="B31" s="36" t="s">
        <v>69</v>
      </c>
      <c r="C31" s="38" t="s">
        <v>45</v>
      </c>
      <c r="D31" s="24">
        <v>13016</v>
      </c>
      <c r="E31" s="4">
        <v>130213.4</v>
      </c>
      <c r="F31" s="4">
        <v>62476.2</v>
      </c>
      <c r="G31" s="4">
        <v>62476.2</v>
      </c>
      <c r="H31" s="25">
        <f t="shared" si="6"/>
        <v>100</v>
      </c>
      <c r="I31" s="25">
        <f t="shared" si="7"/>
        <v>47.979854607897501</v>
      </c>
    </row>
    <row r="32" spans="1:9" s="26" customFormat="1" ht="22.5" customHeight="1" x14ac:dyDescent="0.25">
      <c r="A32" s="22" t="s">
        <v>31</v>
      </c>
      <c r="B32" s="36" t="s">
        <v>70</v>
      </c>
      <c r="C32" s="38" t="s">
        <v>12</v>
      </c>
      <c r="D32" s="24">
        <v>112167.6</v>
      </c>
      <c r="E32" s="4">
        <v>1107028.6000000001</v>
      </c>
      <c r="F32" s="4">
        <v>167353.9</v>
      </c>
      <c r="G32" s="4">
        <v>167353.9</v>
      </c>
      <c r="H32" s="25">
        <f t="shared" si="6"/>
        <v>100</v>
      </c>
      <c r="I32" s="25">
        <f t="shared" si="7"/>
        <v>15.117396244324672</v>
      </c>
    </row>
    <row r="33" spans="1:9" s="26" customFormat="1" ht="15.6" x14ac:dyDescent="0.25">
      <c r="A33" s="22" t="s">
        <v>32</v>
      </c>
      <c r="B33" s="36" t="s">
        <v>71</v>
      </c>
      <c r="C33" s="38" t="s">
        <v>13</v>
      </c>
      <c r="D33" s="24">
        <v>1661859.5</v>
      </c>
      <c r="E33" s="4">
        <v>1558074.5</v>
      </c>
      <c r="F33" s="4">
        <v>842071.7</v>
      </c>
      <c r="G33" s="4">
        <v>842071.7</v>
      </c>
      <c r="H33" s="25">
        <f t="shared" si="6"/>
        <v>100</v>
      </c>
      <c r="I33" s="25">
        <f t="shared" si="7"/>
        <v>54.045663413399033</v>
      </c>
    </row>
    <row r="34" spans="1:9" s="26" customFormat="1" ht="15.6" x14ac:dyDescent="0.25">
      <c r="A34" s="22" t="s">
        <v>33</v>
      </c>
      <c r="B34" s="36" t="s">
        <v>72</v>
      </c>
      <c r="C34" s="38" t="s">
        <v>14</v>
      </c>
      <c r="D34" s="24">
        <v>47571</v>
      </c>
      <c r="E34" s="4">
        <v>69050.3</v>
      </c>
      <c r="F34" s="4">
        <v>63005.8</v>
      </c>
      <c r="G34" s="4">
        <v>63005.8</v>
      </c>
      <c r="H34" s="25">
        <f t="shared" si="6"/>
        <v>100</v>
      </c>
      <c r="I34" s="25">
        <f t="shared" si="7"/>
        <v>91.246236439233428</v>
      </c>
    </row>
    <row r="35" spans="1:9" ht="15.6" x14ac:dyDescent="0.25">
      <c r="A35" s="19" t="s">
        <v>34</v>
      </c>
      <c r="B35" s="19"/>
      <c r="C35" s="30" t="s">
        <v>73</v>
      </c>
      <c r="D35" s="6"/>
      <c r="E35" s="7">
        <v>-7.8</v>
      </c>
      <c r="F35" s="7">
        <v>-7.9</v>
      </c>
      <c r="G35" s="7">
        <v>-7.9</v>
      </c>
      <c r="H35" s="25">
        <f t="shared" ref="H35" si="8">SUM(G35/F35)*100</f>
        <v>100</v>
      </c>
      <c r="I35" s="25">
        <f t="shared" ref="I35" si="9">SUM(G35/E35)*100</f>
        <v>101.2820512820513</v>
      </c>
    </row>
    <row r="51" spans="1:9" x14ac:dyDescent="0.25">
      <c r="A51" s="11"/>
      <c r="B51" s="11"/>
      <c r="C51" s="11"/>
      <c r="D51" s="11"/>
      <c r="E51" s="11"/>
      <c r="F51" s="31"/>
      <c r="G51" s="11"/>
      <c r="H51" s="11"/>
      <c r="I51" s="11"/>
    </row>
    <row r="52" spans="1:9" x14ac:dyDescent="0.25">
      <c r="A52" s="11"/>
      <c r="B52" s="11"/>
      <c r="C52" s="11"/>
      <c r="D52" s="11"/>
      <c r="E52" s="11"/>
      <c r="F52" s="31"/>
      <c r="G52" s="11"/>
      <c r="H52" s="11"/>
      <c r="I52" s="11"/>
    </row>
    <row r="53" spans="1:9" x14ac:dyDescent="0.25">
      <c r="A53" s="11"/>
      <c r="B53" s="11"/>
      <c r="C53" s="11"/>
      <c r="D53" s="11"/>
      <c r="E53" s="11"/>
      <c r="F53" s="31"/>
      <c r="G53" s="11"/>
      <c r="H53" s="11"/>
      <c r="I53" s="11"/>
    </row>
    <row r="54" spans="1:9" x14ac:dyDescent="0.25">
      <c r="A54" s="11"/>
      <c r="B54" s="11"/>
      <c r="C54" s="11"/>
      <c r="D54" s="11"/>
      <c r="E54" s="11"/>
      <c r="F54" s="31"/>
      <c r="G54" s="11"/>
      <c r="H54" s="11"/>
      <c r="I54" s="11"/>
    </row>
    <row r="55" spans="1:9" x14ac:dyDescent="0.25">
      <c r="A55" s="11"/>
      <c r="B55" s="11"/>
      <c r="C55" s="11"/>
      <c r="D55" s="11"/>
      <c r="E55" s="11"/>
      <c r="F55" s="31"/>
      <c r="G55" s="11"/>
      <c r="H55" s="11"/>
      <c r="I55" s="11"/>
    </row>
    <row r="56" spans="1:9" x14ac:dyDescent="0.25">
      <c r="A56" s="11"/>
      <c r="B56" s="11"/>
      <c r="C56" s="11"/>
      <c r="D56" s="11"/>
      <c r="E56" s="11"/>
      <c r="F56" s="31"/>
      <c r="G56" s="11"/>
      <c r="H56" s="11"/>
      <c r="I56" s="11"/>
    </row>
    <row r="57" spans="1:9" x14ac:dyDescent="0.25">
      <c r="A57" s="11"/>
      <c r="B57" s="11"/>
      <c r="C57" s="11"/>
      <c r="D57" s="11"/>
      <c r="E57" s="11"/>
      <c r="F57" s="31"/>
      <c r="G57" s="11"/>
      <c r="H57" s="11"/>
      <c r="I57" s="11"/>
    </row>
    <row r="58" spans="1:9" x14ac:dyDescent="0.25">
      <c r="A58" s="11"/>
      <c r="B58" s="11"/>
      <c r="C58" s="11"/>
      <c r="D58" s="11"/>
      <c r="E58" s="11"/>
      <c r="F58" s="31"/>
      <c r="G58" s="11"/>
      <c r="H58" s="11"/>
      <c r="I58" s="11"/>
    </row>
    <row r="59" spans="1:9" x14ac:dyDescent="0.25">
      <c r="A59" s="11"/>
      <c r="B59" s="11"/>
      <c r="C59" s="11"/>
      <c r="D59" s="11"/>
      <c r="E59" s="11"/>
      <c r="F59" s="31"/>
      <c r="G59" s="11"/>
      <c r="H59" s="11"/>
      <c r="I59" s="11"/>
    </row>
  </sheetData>
  <mergeCells count="15">
    <mergeCell ref="G3:I3"/>
    <mergeCell ref="G4:I4"/>
    <mergeCell ref="H8:H11"/>
    <mergeCell ref="I8:I11"/>
    <mergeCell ref="G1:I1"/>
    <mergeCell ref="G2:I2"/>
    <mergeCell ref="F9:F11"/>
    <mergeCell ref="G9:G11"/>
    <mergeCell ref="A6:I6"/>
    <mergeCell ref="A8:A11"/>
    <mergeCell ref="C8:C11"/>
    <mergeCell ref="D8:D11"/>
    <mergeCell ref="E8:E11"/>
    <mergeCell ref="F8:G8"/>
    <mergeCell ref="B8:B11"/>
  </mergeCells>
  <printOptions horizontalCentered="1"/>
  <pageMargins left="0.59055118110236227" right="0.59055118110236227" top="0.98425196850393704" bottom="0.78740157480314965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2024-07-24T09:05:36Z</dcterms:modified>
</cp:coreProperties>
</file>