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120" windowWidth="21840" windowHeight="12528"/>
  </bookViews>
  <sheets>
    <sheet name="Лист1" sheetId="1" r:id="rId1"/>
  </sheets>
  <definedNames>
    <definedName name="_xlnm.Print_Titles" localSheetId="0">Лист1!$9:$11</definedName>
    <definedName name="_xlnm.Print_Area" localSheetId="0">Лист1!$A$1:$H$34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E28" i="1"/>
  <c r="H34" i="1"/>
  <c r="G34" i="1"/>
  <c r="G14" i="1"/>
  <c r="G15" i="1"/>
  <c r="G16" i="1"/>
  <c r="G18" i="1"/>
  <c r="G19" i="1"/>
  <c r="G20" i="1"/>
  <c r="G21" i="1"/>
  <c r="G23" i="1"/>
  <c r="G24" i="1"/>
  <c r="G25" i="1"/>
  <c r="G26" i="1"/>
  <c r="G27" i="1"/>
  <c r="G30" i="1"/>
  <c r="G31" i="1"/>
  <c r="G32" i="1"/>
  <c r="G33" i="1"/>
  <c r="H19" i="1" l="1"/>
  <c r="H32" i="1" l="1"/>
  <c r="F29" i="1"/>
  <c r="E29" i="1"/>
  <c r="D29" i="1"/>
  <c r="D28" i="1"/>
  <c r="H26" i="1"/>
  <c r="H25" i="1"/>
  <c r="H24" i="1"/>
  <c r="H23" i="1"/>
  <c r="F22" i="1"/>
  <c r="E22" i="1"/>
  <c r="D22" i="1"/>
  <c r="H21" i="1"/>
  <c r="H20" i="1"/>
  <c r="H18" i="1"/>
  <c r="F17" i="1"/>
  <c r="E17" i="1"/>
  <c r="D17" i="1"/>
  <c r="H16" i="1"/>
  <c r="H15" i="1"/>
  <c r="G17" i="1" l="1"/>
  <c r="G22" i="1"/>
  <c r="G29" i="1"/>
  <c r="D13" i="1"/>
  <c r="D12" i="1" s="1"/>
  <c r="E13" i="1"/>
  <c r="E12" i="1" s="1"/>
  <c r="F13" i="1"/>
  <c r="G13" i="1" s="1"/>
  <c r="H22" i="1"/>
  <c r="H17" i="1"/>
  <c r="H29" i="1"/>
  <c r="H28" i="1" l="1"/>
  <c r="G28" i="1"/>
  <c r="H13" i="1"/>
  <c r="F12" i="1"/>
  <c r="G12" i="1" s="1"/>
  <c r="H12" i="1" l="1"/>
</calcChain>
</file>

<file path=xl/sharedStrings.xml><?xml version="1.0" encoding="utf-8"?>
<sst xmlns="http://schemas.openxmlformats.org/spreadsheetml/2006/main" count="79" uniqueCount="76">
  <si>
    <t>Х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</si>
  <si>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</si>
  <si>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</si>
  <si>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</si>
  <si>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</si>
  <si>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</si>
  <si>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</si>
  <si>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</si>
  <si>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</si>
  <si>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Невыясненные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</si>
  <si>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</si>
  <si>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</si>
  <si>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</si>
  <si>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</si>
  <si>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1 00 00000 00</t>
  </si>
  <si>
    <t>1 01 00000 00</t>
  </si>
  <si>
    <t>1 03 00000 00</t>
  </si>
  <si>
    <t>Код вида доходов</t>
  </si>
  <si>
    <t>Наименование вида доходов</t>
  </si>
  <si>
    <t>1 05 00000 00</t>
  </si>
  <si>
    <t>1 05 01000 00</t>
  </si>
  <si>
    <t>1 05 02000 02</t>
  </si>
  <si>
    <t>1 05 03000 01</t>
  </si>
  <si>
    <t>1 05 04000 02</t>
  </si>
  <si>
    <t>1 06 00000 00</t>
  </si>
  <si>
    <t>1 06 01000 00</t>
  </si>
  <si>
    <t>1 06 06000 00</t>
  </si>
  <si>
    <t>2 00 00000 00</t>
  </si>
  <si>
    <t>2 02 00000 00</t>
  </si>
  <si>
    <t>2 02 10000 00</t>
  </si>
  <si>
    <t>2 02 20000 00</t>
  </si>
  <si>
    <t>2 02 30000 00</t>
  </si>
  <si>
    <t>2 02 40000 00</t>
  </si>
  <si>
    <t>1 17 01000 00</t>
  </si>
  <si>
    <t>1 06 04000 00</t>
  </si>
  <si>
    <t>Транспортный налог</t>
  </si>
  <si>
    <t>Иные налоговые и неналоговые доходы</t>
  </si>
  <si>
    <t>ДОХОДЫ - ВСЕГО</t>
  </si>
  <si>
    <r>
      <rPr>
        <b/>
        <u/>
        <sz val="12"/>
        <color theme="1"/>
        <rFont val="PT Astra Serif"/>
        <family val="1"/>
        <charset val="204"/>
      </rPr>
      <t xml:space="preserve">СПРАВОЧНО: </t>
    </r>
    <r>
      <rPr>
        <b/>
        <sz val="12"/>
        <color theme="1"/>
        <rFont val="PT Astra Serif"/>
        <family val="1"/>
        <charset val="204"/>
      </rPr>
      <t xml:space="preserve">
утвержденный план на 2022 год по решению Думы города Югорска от 21.12.2021 № 100</t>
    </r>
  </si>
  <si>
    <t>в том числе:</t>
  </si>
  <si>
    <t>Налоги на совокупный доход:</t>
  </si>
  <si>
    <t>Налоги на имущество:</t>
  </si>
  <si>
    <t>Дотации бюджетам субъектов Российской Федерации и муниципальных образований</t>
  </si>
  <si>
    <t>I. НАЛОГОВЫЕ И НЕНАЛОГОВЫЕ ДОХОДЫ</t>
  </si>
  <si>
    <t>II. БЕЗВОЗМЕЗДНЫЕ ПОСТУПЛЕНИЯ</t>
  </si>
  <si>
    <t>(тыс. рублей)</t>
  </si>
  <si>
    <t>к пояснительной записке</t>
  </si>
  <si>
    <t xml:space="preserve">к отчету об исполнении бюджета </t>
  </si>
  <si>
    <t>Приложение 1.2</t>
  </si>
  <si>
    <t>города Югорска за 1 квартал 2024 года</t>
  </si>
  <si>
    <t>свыше 200,0</t>
  </si>
  <si>
    <t>Отклонение (гр.4-гр.3)</t>
  </si>
  <si>
    <r>
      <t xml:space="preserve">Темп роста (снижения), % </t>
    </r>
    <r>
      <rPr>
        <sz val="12"/>
        <rFont val="PT Astra Serif"/>
        <family val="1"/>
        <charset val="204"/>
      </rPr>
      <t>(гр. 4/ гр. 3)*100</t>
    </r>
  </si>
  <si>
    <t>Исполнено за 1 квартал 2023 года</t>
  </si>
  <si>
    <t>Исполнено за 1 квартал 2024 года</t>
  </si>
  <si>
    <t>1 00 0000 00 0000 000</t>
  </si>
  <si>
    <r>
      <t xml:space="preserve">Код бюджетной классификации 
</t>
    </r>
    <r>
      <rPr>
        <sz val="12"/>
        <color theme="1"/>
        <rFont val="PT Astra Serif"/>
        <family val="1"/>
        <charset val="204"/>
      </rPr>
      <t>(без указания кода главного администратора доходов бюджета)</t>
    </r>
  </si>
  <si>
    <t>1 01 02000 01 0000 110</t>
  </si>
  <si>
    <t>1 03 02000 01 0000 110</t>
  </si>
  <si>
    <t>1 05 00000 00 0000 000</t>
  </si>
  <si>
    <t>1 05 01000 00 0000 110</t>
  </si>
  <si>
    <t>1 05 02000 02 0000 110</t>
  </si>
  <si>
    <t>1 05 03000 01 0000 110</t>
  </si>
  <si>
    <t>1 05 04000 02 0000 110</t>
  </si>
  <si>
    <t>1 06 00000 00 0000 000</t>
  </si>
  <si>
    <t>1 06 01000 00 0000 110</t>
  </si>
  <si>
    <t>1 06 04000 02 0000 110</t>
  </si>
  <si>
    <t>1 06 06000 00 0000 110</t>
  </si>
  <si>
    <t>2 00 00000 00 0000 000</t>
  </si>
  <si>
    <t>2 02 00000 00 0000 000</t>
  </si>
  <si>
    <t>2 02 10000 00 0000 150</t>
  </si>
  <si>
    <t>2 02 20000 00 0000 150</t>
  </si>
  <si>
    <t>2 02 30000 00 0000 150</t>
  </si>
  <si>
    <t>2 02 40000 00 0000 150</t>
  </si>
  <si>
    <t>Сведения о поступлении доходов в бюджет города Югорска по видам доходов за 1 квартал 2024 года 
в сравнении с аналогичными показателями за 1 квартал 2023 года</t>
  </si>
  <si>
    <t>Иные 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</si>
</sst>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_р_._-;\-* #,##0.0_р_._-;_-* &quot;-&quot;??_р_._-;_-@_-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u/>
      <sz val="12"/>
      <color theme="1"/>
      <name val="PT Astra Serif"/>
      <family val="1"/>
      <charset val="204"/>
    </font>
    <font>
      <i/>
      <sz val="12"/>
      <color theme="1"/>
      <name val="PT Astra Serif"/>
      <family val="1"/>
      <charset val="204"/>
    </font>
    <font>
      <i/>
      <sz val="12"/>
      <name val="PT Astra Serif"/>
      <family val="1"/>
      <charset val="204"/>
    </font>
    <font>
      <i/>
      <sz val="11"/>
      <color theme="1"/>
      <name val="PT Astra Serif"/>
      <family val="1"/>
      <charset val="204"/>
    </font>
    <font>
      <sz val="13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0" applyFont="1" applyFill="1" applyAlignment="1">
      <alignment vertical="top"/>
    </xf>
    <xf numFmtId="0" fontId="15" fillId="0" borderId="0" xfId="0" applyFont="1" applyFill="1" applyAlignment="1" applyProtection="1">
      <alignment horizontal="right"/>
      <protection hidden="1"/>
    </xf>
    <xf numFmtId="0" fontId="3" fillId="0" borderId="0" xfId="0" applyFont="1" applyFill="1" applyAlignment="1"/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0" xfId="0" applyFont="1" applyFill="1"/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 indent="1"/>
    </xf>
    <xf numFmtId="165" fontId="12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7" fillId="0" borderId="1" xfId="0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 indent="2"/>
    </xf>
    <xf numFmtId="0" fontId="12" fillId="0" borderId="2" xfId="0" applyFont="1" applyFill="1" applyBorder="1" applyAlignment="1">
      <alignment horizontal="left" vertical="top" wrapText="1" indent="1"/>
    </xf>
    <xf numFmtId="0" fontId="9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top" wrapText="1"/>
    </xf>
    <xf numFmtId="165" fontId="12" fillId="0" borderId="6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indent="1"/>
    </xf>
    <xf numFmtId="0" fontId="15" fillId="0" borderId="0" xfId="0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tabSelected="1" topLeftCell="B5" zoomScale="90" zoomScaleNormal="90" zoomScaleSheetLayoutView="100" workbookViewId="0">
      <selection activeCell="B1" sqref="A1:XFD4"/>
    </sheetView>
  </sheetViews>
  <sheetFormatPr defaultColWidth="9.109375" defaultRowHeight="13.8" x14ac:dyDescent="0.25"/>
  <cols>
    <col min="1" max="1" width="15" style="8" hidden="1" customWidth="1"/>
    <col min="2" max="2" width="28.109375" style="41" customWidth="1"/>
    <col min="3" max="3" width="106" style="8" customWidth="1"/>
    <col min="4" max="4" width="18.33203125" style="8" hidden="1" customWidth="1"/>
    <col min="5" max="5" width="14.88671875" style="10" customWidth="1"/>
    <col min="6" max="7" width="15.33203125" style="10" customWidth="1"/>
    <col min="8" max="8" width="17.44140625" style="8" customWidth="1"/>
    <col min="9" max="16384" width="9.109375" style="9"/>
  </cols>
  <sheetData>
    <row r="1" spans="1:9" ht="16.8" hidden="1" x14ac:dyDescent="0.25">
      <c r="E1" s="49" t="s">
        <v>48</v>
      </c>
      <c r="F1" s="49"/>
      <c r="G1" s="49"/>
      <c r="H1" s="49"/>
    </row>
    <row r="2" spans="1:9" ht="16.8" hidden="1" x14ac:dyDescent="0.25">
      <c r="E2" s="49" t="s">
        <v>46</v>
      </c>
      <c r="F2" s="49"/>
      <c r="G2" s="49"/>
      <c r="H2" s="49"/>
    </row>
    <row r="3" spans="1:9" ht="16.8" hidden="1" x14ac:dyDescent="0.3">
      <c r="E3" s="50" t="s">
        <v>47</v>
      </c>
      <c r="F3" s="50"/>
      <c r="G3" s="50"/>
      <c r="H3" s="50"/>
    </row>
    <row r="4" spans="1:9" ht="16.8" hidden="1" x14ac:dyDescent="0.3">
      <c r="E4" s="50" t="s">
        <v>49</v>
      </c>
      <c r="F4" s="50"/>
      <c r="G4" s="50"/>
      <c r="H4" s="50"/>
    </row>
    <row r="5" spans="1:9" ht="16.8" x14ac:dyDescent="0.3">
      <c r="F5" s="11"/>
      <c r="G5" s="11"/>
      <c r="H5" s="11"/>
    </row>
    <row r="6" spans="1:9" ht="42" customHeight="1" x14ac:dyDescent="0.25">
      <c r="A6" s="51" t="s">
        <v>74</v>
      </c>
      <c r="B6" s="51"/>
      <c r="C6" s="51"/>
      <c r="D6" s="51"/>
      <c r="E6" s="51"/>
      <c r="F6" s="51"/>
      <c r="G6" s="51"/>
      <c r="H6" s="51"/>
      <c r="I6" s="1"/>
    </row>
    <row r="7" spans="1:9" ht="17.399999999999999" x14ac:dyDescent="0.25">
      <c r="A7" s="7"/>
      <c r="B7" s="33"/>
      <c r="C7" s="7"/>
      <c r="D7" s="7"/>
      <c r="E7" s="7"/>
      <c r="F7" s="7"/>
      <c r="G7" s="33"/>
      <c r="H7" s="7"/>
      <c r="I7" s="1"/>
    </row>
    <row r="8" spans="1:9" ht="21" customHeight="1" x14ac:dyDescent="0.25">
      <c r="H8" s="12" t="s">
        <v>45</v>
      </c>
    </row>
    <row r="9" spans="1:9" ht="15.75" customHeight="1" x14ac:dyDescent="0.25">
      <c r="A9" s="52" t="s">
        <v>17</v>
      </c>
      <c r="B9" s="55" t="s">
        <v>56</v>
      </c>
      <c r="C9" s="53" t="s">
        <v>18</v>
      </c>
      <c r="D9" s="53" t="s">
        <v>38</v>
      </c>
      <c r="E9" s="47" t="s">
        <v>53</v>
      </c>
      <c r="F9" s="47" t="s">
        <v>54</v>
      </c>
      <c r="G9" s="47" t="s">
        <v>51</v>
      </c>
      <c r="H9" s="45" t="s">
        <v>52</v>
      </c>
    </row>
    <row r="10" spans="1:9" ht="64.5" customHeight="1" x14ac:dyDescent="0.25">
      <c r="A10" s="52"/>
      <c r="B10" s="56"/>
      <c r="C10" s="53"/>
      <c r="D10" s="53"/>
      <c r="E10" s="48"/>
      <c r="F10" s="48"/>
      <c r="G10" s="54"/>
      <c r="H10" s="46"/>
    </row>
    <row r="11" spans="1:9" ht="15.6" x14ac:dyDescent="0.25">
      <c r="A11" s="13">
        <v>1</v>
      </c>
      <c r="B11" s="34">
        <v>1</v>
      </c>
      <c r="C11" s="13">
        <v>2</v>
      </c>
      <c r="D11" s="13">
        <v>3</v>
      </c>
      <c r="E11" s="14">
        <v>3</v>
      </c>
      <c r="F11" s="14">
        <v>4</v>
      </c>
      <c r="G11" s="14">
        <v>5</v>
      </c>
      <c r="H11" s="13">
        <v>6</v>
      </c>
    </row>
    <row r="12" spans="1:9" s="17" customFormat="1" ht="25.5" customHeight="1" x14ac:dyDescent="0.3">
      <c r="A12" s="15" t="s">
        <v>0</v>
      </c>
      <c r="B12" s="35" t="s">
        <v>0</v>
      </c>
      <c r="C12" s="16" t="s">
        <v>37</v>
      </c>
      <c r="D12" s="6" t="e">
        <f>SUM(D13+D28)</f>
        <v>#REF!</v>
      </c>
      <c r="E12" s="2">
        <f>SUM(E13+E28)</f>
        <v>649782.29999999993</v>
      </c>
      <c r="F12" s="2">
        <f>SUM(F13+F28)</f>
        <v>778856.79999999993</v>
      </c>
      <c r="G12" s="2">
        <f>SUM(F12-E12)</f>
        <v>129074.5</v>
      </c>
      <c r="H12" s="6">
        <f>SUM(F12/E12)*100</f>
        <v>119.86426838650421</v>
      </c>
    </row>
    <row r="13" spans="1:9" s="17" customFormat="1" ht="24" customHeight="1" x14ac:dyDescent="0.3">
      <c r="A13" s="18" t="s">
        <v>14</v>
      </c>
      <c r="B13" s="35" t="s">
        <v>55</v>
      </c>
      <c r="C13" s="18" t="s">
        <v>43</v>
      </c>
      <c r="D13" s="6">
        <f>SUM(D15+D16+D17+D22+D26)</f>
        <v>1601598.7</v>
      </c>
      <c r="E13" s="6">
        <f>SUM(E15+E16+E17+E22+E26)</f>
        <v>364911.6</v>
      </c>
      <c r="F13" s="6">
        <f t="shared" ref="F13" si="0">SUM(F15+F16+F17+F22+F26)</f>
        <v>404153.5</v>
      </c>
      <c r="G13" s="2">
        <f t="shared" ref="G13:G34" si="1">SUM(F13-E13)</f>
        <v>39241.900000000023</v>
      </c>
      <c r="H13" s="6">
        <f>SUM(F13/E13)*100</f>
        <v>110.75380996383784</v>
      </c>
    </row>
    <row r="14" spans="1:9" ht="15.6" x14ac:dyDescent="0.25">
      <c r="A14" s="19"/>
      <c r="B14" s="34"/>
      <c r="C14" s="20" t="s">
        <v>39</v>
      </c>
      <c r="D14" s="5"/>
      <c r="E14" s="6"/>
      <c r="F14" s="6"/>
      <c r="G14" s="2">
        <f t="shared" si="1"/>
        <v>0</v>
      </c>
      <c r="H14" s="6"/>
    </row>
    <row r="15" spans="1:9" s="21" customFormat="1" ht="15.6" x14ac:dyDescent="0.25">
      <c r="A15" s="19" t="s">
        <v>15</v>
      </c>
      <c r="B15" s="38" t="s">
        <v>57</v>
      </c>
      <c r="C15" s="19" t="s">
        <v>1</v>
      </c>
      <c r="D15" s="5">
        <v>1293297.2</v>
      </c>
      <c r="E15" s="2">
        <v>293738.8</v>
      </c>
      <c r="F15" s="2">
        <v>311171.59999999998</v>
      </c>
      <c r="G15" s="2">
        <f t="shared" si="1"/>
        <v>17432.799999999988</v>
      </c>
      <c r="H15" s="6">
        <f t="shared" ref="H15:H26" si="2">SUM(F15/E15)*100</f>
        <v>105.93479649266627</v>
      </c>
    </row>
    <row r="16" spans="1:9" s="21" customFormat="1" ht="15.75" customHeight="1" x14ac:dyDescent="0.25">
      <c r="A16" s="19" t="s">
        <v>16</v>
      </c>
      <c r="B16" s="38" t="s">
        <v>58</v>
      </c>
      <c r="C16" s="19" t="s">
        <v>2</v>
      </c>
      <c r="D16" s="5">
        <v>27652</v>
      </c>
      <c r="E16" s="2">
        <v>8611.1</v>
      </c>
      <c r="F16" s="2">
        <v>9906.7000000000007</v>
      </c>
      <c r="G16" s="2">
        <f t="shared" si="1"/>
        <v>1295.6000000000004</v>
      </c>
      <c r="H16" s="6">
        <f t="shared" si="2"/>
        <v>115.04569683315722</v>
      </c>
    </row>
    <row r="17" spans="1:8" ht="15.6" x14ac:dyDescent="0.25">
      <c r="A17" s="19" t="s">
        <v>19</v>
      </c>
      <c r="B17" s="39" t="s">
        <v>59</v>
      </c>
      <c r="C17" s="19" t="s">
        <v>40</v>
      </c>
      <c r="D17" s="5">
        <f>SUM(D18:D21)</f>
        <v>104100</v>
      </c>
      <c r="E17" s="2">
        <f>SUM(E18:E21)</f>
        <v>12457</v>
      </c>
      <c r="F17" s="2">
        <f>SUM(F18:F21)</f>
        <v>23547.800000000003</v>
      </c>
      <c r="G17" s="2">
        <f t="shared" si="1"/>
        <v>11090.800000000003</v>
      </c>
      <c r="H17" s="6">
        <f t="shared" si="2"/>
        <v>189.03267239303204</v>
      </c>
    </row>
    <row r="18" spans="1:8" s="26" customFormat="1" ht="15.6" x14ac:dyDescent="0.25">
      <c r="A18" s="22" t="s">
        <v>20</v>
      </c>
      <c r="B18" s="38" t="s">
        <v>60</v>
      </c>
      <c r="C18" s="23" t="s">
        <v>3</v>
      </c>
      <c r="D18" s="24">
        <v>94500</v>
      </c>
      <c r="E18" s="3">
        <v>14497.3</v>
      </c>
      <c r="F18" s="3">
        <v>21502.400000000001</v>
      </c>
      <c r="G18" s="29">
        <f t="shared" si="1"/>
        <v>7005.1000000000022</v>
      </c>
      <c r="H18" s="25">
        <f t="shared" si="2"/>
        <v>148.32003200595975</v>
      </c>
    </row>
    <row r="19" spans="1:8" s="26" customFormat="1" ht="15.6" x14ac:dyDescent="0.25">
      <c r="A19" s="22" t="s">
        <v>21</v>
      </c>
      <c r="B19" s="38" t="s">
        <v>61</v>
      </c>
      <c r="C19" s="23" t="s">
        <v>4</v>
      </c>
      <c r="D19" s="24">
        <v>0</v>
      </c>
      <c r="E19" s="3">
        <v>-378</v>
      </c>
      <c r="F19" s="3">
        <v>-1201.5999999999999</v>
      </c>
      <c r="G19" s="29">
        <f t="shared" si="1"/>
        <v>-823.59999999999991</v>
      </c>
      <c r="H19" s="25">
        <f t="shared" si="2"/>
        <v>317.88359788359787</v>
      </c>
    </row>
    <row r="20" spans="1:8" s="26" customFormat="1" ht="15.75" customHeight="1" x14ac:dyDescent="0.25">
      <c r="A20" s="22" t="s">
        <v>22</v>
      </c>
      <c r="B20" s="38" t="s">
        <v>62</v>
      </c>
      <c r="C20" s="23" t="s">
        <v>5</v>
      </c>
      <c r="D20" s="24">
        <v>1800</v>
      </c>
      <c r="E20" s="3">
        <v>393.2</v>
      </c>
      <c r="F20" s="3">
        <v>433.9</v>
      </c>
      <c r="G20" s="29">
        <f t="shared" si="1"/>
        <v>40.699999999999989</v>
      </c>
      <c r="H20" s="25">
        <f t="shared" si="2"/>
        <v>110.35096642929807</v>
      </c>
    </row>
    <row r="21" spans="1:8" s="26" customFormat="1" ht="15.6" x14ac:dyDescent="0.25">
      <c r="A21" s="22" t="s">
        <v>23</v>
      </c>
      <c r="B21" s="38" t="s">
        <v>63</v>
      </c>
      <c r="C21" s="23" t="s">
        <v>6</v>
      </c>
      <c r="D21" s="24">
        <v>7800</v>
      </c>
      <c r="E21" s="3">
        <v>-2055.5</v>
      </c>
      <c r="F21" s="3">
        <v>2813.1</v>
      </c>
      <c r="G21" s="29">
        <f t="shared" si="1"/>
        <v>4868.6000000000004</v>
      </c>
      <c r="H21" s="25">
        <f t="shared" si="2"/>
        <v>-136.85721235709073</v>
      </c>
    </row>
    <row r="22" spans="1:8" ht="17.25" customHeight="1" x14ac:dyDescent="0.25">
      <c r="A22" s="19" t="s">
        <v>24</v>
      </c>
      <c r="B22" s="39" t="s">
        <v>64</v>
      </c>
      <c r="C22" s="19" t="s">
        <v>41</v>
      </c>
      <c r="D22" s="5">
        <f>SUM(D23:D25)</f>
        <v>75426.100000000006</v>
      </c>
      <c r="E22" s="2">
        <f>SUM(E23:E25)</f>
        <v>10717.900000000001</v>
      </c>
      <c r="F22" s="2">
        <f>SUM(F23:F25)</f>
        <v>10376.5</v>
      </c>
      <c r="G22" s="2">
        <f t="shared" si="1"/>
        <v>-341.40000000000146</v>
      </c>
      <c r="H22" s="6">
        <f t="shared" si="2"/>
        <v>96.8146745164631</v>
      </c>
    </row>
    <row r="23" spans="1:8" s="26" customFormat="1" ht="15.6" x14ac:dyDescent="0.25">
      <c r="A23" s="22" t="s">
        <v>25</v>
      </c>
      <c r="B23" s="38" t="s">
        <v>65</v>
      </c>
      <c r="C23" s="23" t="s">
        <v>7</v>
      </c>
      <c r="D23" s="24">
        <v>23634.9</v>
      </c>
      <c r="E23" s="3">
        <v>3075</v>
      </c>
      <c r="F23" s="3">
        <v>2564.9</v>
      </c>
      <c r="G23" s="29">
        <f t="shared" si="1"/>
        <v>-510.09999999999991</v>
      </c>
      <c r="H23" s="25">
        <f t="shared" si="2"/>
        <v>83.411382113821148</v>
      </c>
    </row>
    <row r="24" spans="1:8" s="26" customFormat="1" ht="15.6" x14ac:dyDescent="0.25">
      <c r="A24" s="22" t="s">
        <v>34</v>
      </c>
      <c r="B24" s="38" t="s">
        <v>66</v>
      </c>
      <c r="C24" s="23" t="s">
        <v>35</v>
      </c>
      <c r="D24" s="24">
        <v>14764</v>
      </c>
      <c r="E24" s="3">
        <v>1895.3</v>
      </c>
      <c r="F24" s="3">
        <v>2165.5</v>
      </c>
      <c r="G24" s="29">
        <f t="shared" si="1"/>
        <v>270.20000000000005</v>
      </c>
      <c r="H24" s="25">
        <f t="shared" si="2"/>
        <v>114.25631826096132</v>
      </c>
    </row>
    <row r="25" spans="1:8" s="26" customFormat="1" ht="15.6" x14ac:dyDescent="0.25">
      <c r="A25" s="22" t="s">
        <v>26</v>
      </c>
      <c r="B25" s="38" t="s">
        <v>67</v>
      </c>
      <c r="C25" s="23" t="s">
        <v>8</v>
      </c>
      <c r="D25" s="24">
        <v>37027.199999999997</v>
      </c>
      <c r="E25" s="3">
        <v>5747.6</v>
      </c>
      <c r="F25" s="3">
        <v>5646.1</v>
      </c>
      <c r="G25" s="29">
        <f t="shared" si="1"/>
        <v>-101.5</v>
      </c>
      <c r="H25" s="25">
        <f t="shared" si="2"/>
        <v>98.234045514649594</v>
      </c>
    </row>
    <row r="26" spans="1:8" ht="15.6" x14ac:dyDescent="0.25">
      <c r="A26" s="19"/>
      <c r="B26" s="34"/>
      <c r="C26" s="4" t="s">
        <v>36</v>
      </c>
      <c r="D26" s="5">
        <v>101123.4</v>
      </c>
      <c r="E26" s="2">
        <v>39386.800000000003</v>
      </c>
      <c r="F26" s="2">
        <v>49150.9</v>
      </c>
      <c r="G26" s="2">
        <f t="shared" si="1"/>
        <v>9764.0999999999985</v>
      </c>
      <c r="H26" s="6">
        <f t="shared" si="2"/>
        <v>124.79028507012502</v>
      </c>
    </row>
    <row r="27" spans="1:8" ht="15.6" hidden="1" x14ac:dyDescent="0.25">
      <c r="A27" s="27" t="s">
        <v>33</v>
      </c>
      <c r="B27" s="42"/>
      <c r="C27" s="27" t="s">
        <v>9</v>
      </c>
      <c r="D27" s="28">
        <v>0</v>
      </c>
      <c r="E27" s="29">
        <v>0</v>
      </c>
      <c r="F27" s="29">
        <v>0</v>
      </c>
      <c r="G27" s="2">
        <f t="shared" si="1"/>
        <v>0</v>
      </c>
      <c r="H27" s="6">
        <v>0</v>
      </c>
    </row>
    <row r="28" spans="1:8" s="17" customFormat="1" ht="21" customHeight="1" x14ac:dyDescent="0.3">
      <c r="A28" s="18" t="s">
        <v>27</v>
      </c>
      <c r="B28" s="39" t="s">
        <v>68</v>
      </c>
      <c r="C28" s="18" t="s">
        <v>44</v>
      </c>
      <c r="D28" s="6" t="e">
        <f>SUM(D29+#REF!)</f>
        <v>#REF!</v>
      </c>
      <c r="E28" s="2">
        <f>SUM(E29+E34)</f>
        <v>284870.69999999995</v>
      </c>
      <c r="F28" s="2">
        <f>SUM(F29+F34)</f>
        <v>374703.29999999993</v>
      </c>
      <c r="G28" s="2">
        <f t="shared" si="1"/>
        <v>89832.599999999977</v>
      </c>
      <c r="H28" s="6">
        <f t="shared" ref="H28:H34" si="3">SUM(F28/E28)*100</f>
        <v>131.53451723887363</v>
      </c>
    </row>
    <row r="29" spans="1:8" ht="15.6" x14ac:dyDescent="0.25">
      <c r="A29" s="19" t="s">
        <v>28</v>
      </c>
      <c r="B29" s="39" t="s">
        <v>69</v>
      </c>
      <c r="C29" s="19" t="s">
        <v>10</v>
      </c>
      <c r="D29" s="5">
        <f>SUM(D30:D33)</f>
        <v>1834614.1</v>
      </c>
      <c r="E29" s="2">
        <f>SUM(E30:E33)</f>
        <v>284491.39999999997</v>
      </c>
      <c r="F29" s="2">
        <f>SUM(F30:F33)</f>
        <v>374711.19999999995</v>
      </c>
      <c r="G29" s="2">
        <f t="shared" si="1"/>
        <v>90219.799999999988</v>
      </c>
      <c r="H29" s="6">
        <f t="shared" si="3"/>
        <v>131.71266337049204</v>
      </c>
    </row>
    <row r="30" spans="1:8" s="26" customFormat="1" ht="15.6" x14ac:dyDescent="0.25">
      <c r="A30" s="22" t="s">
        <v>29</v>
      </c>
      <c r="B30" s="40" t="s">
        <v>70</v>
      </c>
      <c r="C30" s="30" t="s">
        <v>42</v>
      </c>
      <c r="D30" s="24">
        <v>13016</v>
      </c>
      <c r="E30" s="3">
        <v>11171.1</v>
      </c>
      <c r="F30" s="3">
        <v>31238.1</v>
      </c>
      <c r="G30" s="3">
        <f t="shared" si="1"/>
        <v>20067</v>
      </c>
      <c r="H30" s="25" t="s">
        <v>50</v>
      </c>
    </row>
    <row r="31" spans="1:8" s="26" customFormat="1" ht="15.6" x14ac:dyDescent="0.25">
      <c r="A31" s="22" t="s">
        <v>30</v>
      </c>
      <c r="B31" s="40" t="s">
        <v>71</v>
      </c>
      <c r="C31" s="23" t="s">
        <v>11</v>
      </c>
      <c r="D31" s="24">
        <v>112167.6</v>
      </c>
      <c r="E31" s="3">
        <v>7253.1</v>
      </c>
      <c r="F31" s="3">
        <v>16561.8</v>
      </c>
      <c r="G31" s="3">
        <f t="shared" si="1"/>
        <v>9308.6999999999989</v>
      </c>
      <c r="H31" s="25" t="s">
        <v>50</v>
      </c>
    </row>
    <row r="32" spans="1:8" s="26" customFormat="1" ht="15.6" x14ac:dyDescent="0.25">
      <c r="A32" s="22" t="s">
        <v>31</v>
      </c>
      <c r="B32" s="40" t="s">
        <v>72</v>
      </c>
      <c r="C32" s="23" t="s">
        <v>12</v>
      </c>
      <c r="D32" s="24">
        <v>1661859.5</v>
      </c>
      <c r="E32" s="3">
        <v>258004.4</v>
      </c>
      <c r="F32" s="3">
        <v>290410.7</v>
      </c>
      <c r="G32" s="3">
        <f t="shared" si="1"/>
        <v>32406.300000000017</v>
      </c>
      <c r="H32" s="25">
        <f t="shared" si="3"/>
        <v>112.56036718753634</v>
      </c>
    </row>
    <row r="33" spans="1:8" s="26" customFormat="1" ht="21.75" customHeight="1" x14ac:dyDescent="0.25">
      <c r="A33" s="22" t="s">
        <v>32</v>
      </c>
      <c r="B33" s="40" t="s">
        <v>73</v>
      </c>
      <c r="C33" s="31" t="s">
        <v>13</v>
      </c>
      <c r="D33" s="24">
        <v>47571</v>
      </c>
      <c r="E33" s="3">
        <v>8062.8</v>
      </c>
      <c r="F33" s="3">
        <v>36500.6</v>
      </c>
      <c r="G33" s="3">
        <f t="shared" si="1"/>
        <v>28437.8</v>
      </c>
      <c r="H33" s="25" t="s">
        <v>50</v>
      </c>
    </row>
    <row r="34" spans="1:8" s="26" customFormat="1" ht="21.75" customHeight="1" x14ac:dyDescent="0.25">
      <c r="A34" s="36"/>
      <c r="B34" s="43"/>
      <c r="C34" s="32" t="s">
        <v>75</v>
      </c>
      <c r="D34" s="37"/>
      <c r="E34" s="2">
        <v>379.3</v>
      </c>
      <c r="F34" s="2">
        <v>-7.9</v>
      </c>
      <c r="G34" s="2">
        <f t="shared" si="1"/>
        <v>-387.2</v>
      </c>
      <c r="H34" s="6">
        <f t="shared" si="3"/>
        <v>-2.0827840759293434</v>
      </c>
    </row>
    <row r="50" spans="1:8" x14ac:dyDescent="0.25">
      <c r="A50" s="9"/>
      <c r="B50" s="44"/>
      <c r="C50" s="9"/>
      <c r="D50" s="9"/>
      <c r="E50" s="9"/>
      <c r="F50" s="9"/>
      <c r="G50" s="9"/>
      <c r="H50" s="9"/>
    </row>
    <row r="51" spans="1:8" x14ac:dyDescent="0.25">
      <c r="A51" s="9"/>
      <c r="B51" s="44"/>
      <c r="C51" s="9"/>
      <c r="D51" s="9"/>
      <c r="E51" s="9"/>
      <c r="F51" s="9"/>
      <c r="G51" s="9"/>
      <c r="H51" s="9"/>
    </row>
    <row r="52" spans="1:8" x14ac:dyDescent="0.25">
      <c r="A52" s="9"/>
      <c r="B52" s="44"/>
      <c r="C52" s="9"/>
      <c r="D52" s="9"/>
      <c r="E52" s="9"/>
      <c r="F52" s="9"/>
      <c r="G52" s="9"/>
      <c r="H52" s="9"/>
    </row>
    <row r="53" spans="1:8" x14ac:dyDescent="0.25">
      <c r="A53" s="9"/>
      <c r="B53" s="44"/>
      <c r="C53" s="9"/>
      <c r="D53" s="9"/>
      <c r="E53" s="9"/>
      <c r="F53" s="9"/>
      <c r="G53" s="9"/>
      <c r="H53" s="9"/>
    </row>
    <row r="54" spans="1:8" x14ac:dyDescent="0.25">
      <c r="A54" s="9"/>
      <c r="B54" s="44"/>
      <c r="C54" s="9"/>
      <c r="D54" s="9"/>
      <c r="E54" s="9"/>
      <c r="F54" s="9"/>
      <c r="G54" s="9"/>
      <c r="H54" s="9"/>
    </row>
    <row r="55" spans="1:8" x14ac:dyDescent="0.25">
      <c r="A55" s="9"/>
      <c r="B55" s="44"/>
      <c r="C55" s="9"/>
      <c r="D55" s="9"/>
      <c r="E55" s="9"/>
      <c r="F55" s="9"/>
      <c r="G55" s="9"/>
      <c r="H55" s="9"/>
    </row>
    <row r="56" spans="1:8" x14ac:dyDescent="0.25">
      <c r="A56" s="9"/>
      <c r="B56" s="44"/>
      <c r="C56" s="9"/>
      <c r="D56" s="9"/>
      <c r="E56" s="9"/>
      <c r="F56" s="9"/>
      <c r="G56" s="9"/>
      <c r="H56" s="9"/>
    </row>
    <row r="57" spans="1:8" x14ac:dyDescent="0.25">
      <c r="A57" s="9"/>
      <c r="B57" s="44"/>
      <c r="C57" s="9"/>
      <c r="D57" s="9"/>
      <c r="E57" s="9"/>
      <c r="F57" s="9"/>
      <c r="G57" s="9"/>
      <c r="H57" s="9"/>
    </row>
    <row r="58" spans="1:8" x14ac:dyDescent="0.25">
      <c r="A58" s="9"/>
      <c r="B58" s="44"/>
      <c r="C58" s="9"/>
      <c r="D58" s="9"/>
      <c r="E58" s="9"/>
      <c r="F58" s="9"/>
      <c r="G58" s="9"/>
      <c r="H58" s="9"/>
    </row>
  </sheetData>
  <mergeCells count="13">
    <mergeCell ref="H9:H10"/>
    <mergeCell ref="F9:F10"/>
    <mergeCell ref="E1:H1"/>
    <mergeCell ref="E2:H2"/>
    <mergeCell ref="E3:H3"/>
    <mergeCell ref="E4:H4"/>
    <mergeCell ref="A6:H6"/>
    <mergeCell ref="A9:A10"/>
    <mergeCell ref="C9:C10"/>
    <mergeCell ref="D9:D10"/>
    <mergeCell ref="E9:E10"/>
    <mergeCell ref="G9:G10"/>
    <mergeCell ref="B9:B10"/>
  </mergeCells>
  <printOptions horizontalCentered="1"/>
  <pageMargins left="0.78740157480314965" right="0.78740157480314965" top="0.94488188976377963" bottom="0.59055118110236227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2024-05-16T09:11:29Z</dcterms:modified>
</cp:coreProperties>
</file>