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80" windowWidth="18060" windowHeight="6390"/>
  </bookViews>
  <sheets>
    <sheet name="Приложение 1" sheetId="16" r:id="rId1"/>
  </sheets>
  <definedNames>
    <definedName name="_xlnm.Print_Titles" localSheetId="0">'Приложение 1'!$7:$8</definedName>
  </definedNames>
  <calcPr calcId="145621"/>
</workbook>
</file>

<file path=xl/calcChain.xml><?xml version="1.0" encoding="utf-8"?>
<calcChain xmlns="http://schemas.openxmlformats.org/spreadsheetml/2006/main">
  <c r="C40" i="16" l="1"/>
  <c r="E43" i="16"/>
  <c r="E14" i="16"/>
  <c r="E92" i="16" l="1"/>
  <c r="H92" i="16"/>
  <c r="K92" i="16"/>
  <c r="E68" i="16" l="1"/>
  <c r="D47" i="16"/>
  <c r="F47" i="16"/>
  <c r="G47" i="16"/>
  <c r="H47" i="16"/>
  <c r="I47" i="16"/>
  <c r="J47" i="16"/>
  <c r="C47" i="16"/>
  <c r="E48" i="16"/>
  <c r="C30" i="16" l="1"/>
  <c r="D30" i="16" l="1"/>
  <c r="E30" i="16" s="1"/>
  <c r="K34" i="16" l="1"/>
  <c r="K35" i="16"/>
  <c r="H34" i="16"/>
  <c r="H35" i="16"/>
  <c r="K32" i="16"/>
  <c r="H32" i="16"/>
  <c r="C13" i="16" l="1"/>
  <c r="C15" i="16"/>
  <c r="C17" i="16"/>
  <c r="C22" i="16"/>
  <c r="C26" i="16"/>
  <c r="C37" i="16"/>
  <c r="C53" i="16"/>
  <c r="C57" i="16"/>
  <c r="C75" i="16"/>
  <c r="C82" i="16"/>
  <c r="C85" i="16"/>
  <c r="C87" i="16"/>
  <c r="C89" i="16"/>
  <c r="C91" i="16"/>
  <c r="C12" i="16" l="1"/>
  <c r="C52" i="16"/>
  <c r="C51" i="16" s="1"/>
  <c r="C29" i="16"/>
  <c r="C11" i="16"/>
  <c r="C10" i="16" l="1"/>
  <c r="K60" i="16" l="1"/>
  <c r="H60" i="16"/>
  <c r="E60" i="16"/>
  <c r="K61" i="16" l="1"/>
  <c r="K62" i="16"/>
  <c r="H61" i="16"/>
  <c r="H62" i="16"/>
  <c r="K49" i="16"/>
  <c r="H49" i="16"/>
  <c r="K50" i="16"/>
  <c r="K47" i="16" s="1"/>
  <c r="E50" i="16"/>
  <c r="E49" i="16"/>
  <c r="E47" i="16" l="1"/>
  <c r="K66" i="16"/>
  <c r="H66" i="16"/>
  <c r="K65" i="16"/>
  <c r="H65" i="16"/>
  <c r="H25" i="16"/>
  <c r="H24" i="16"/>
  <c r="D85" i="16" l="1"/>
  <c r="E64" i="16" l="1"/>
  <c r="E65" i="16"/>
  <c r="E66" i="16"/>
  <c r="E62" i="16"/>
  <c r="E61" i="16"/>
  <c r="E35" i="16" l="1"/>
  <c r="E31" i="16"/>
  <c r="E32" i="16"/>
  <c r="E90" i="16" l="1"/>
  <c r="D89" i="16"/>
  <c r="E89" i="16" l="1"/>
  <c r="D53" i="16"/>
  <c r="K93" i="16" l="1"/>
  <c r="H93" i="16"/>
  <c r="D91" i="16"/>
  <c r="F91" i="16"/>
  <c r="G91" i="16"/>
  <c r="I91" i="16"/>
  <c r="J91" i="16"/>
  <c r="H91" i="16" l="1"/>
  <c r="K91" i="16"/>
  <c r="E93" i="16"/>
  <c r="E91" i="16" s="1"/>
  <c r="K88" i="16"/>
  <c r="H88" i="16"/>
  <c r="E88" i="16"/>
  <c r="J87" i="16"/>
  <c r="I87" i="16"/>
  <c r="G87" i="16"/>
  <c r="F87" i="16"/>
  <c r="D87" i="16"/>
  <c r="K86" i="16"/>
  <c r="H86" i="16"/>
  <c r="E86" i="16"/>
  <c r="J85" i="16"/>
  <c r="I85" i="16"/>
  <c r="G85" i="16"/>
  <c r="F85" i="16"/>
  <c r="K84" i="16"/>
  <c r="H84" i="16"/>
  <c r="E84" i="16"/>
  <c r="K83" i="16"/>
  <c r="H83" i="16"/>
  <c r="E83" i="16"/>
  <c r="J82" i="16"/>
  <c r="I82" i="16"/>
  <c r="G82" i="16"/>
  <c r="F82" i="16"/>
  <c r="D82" i="16"/>
  <c r="K81" i="16"/>
  <c r="H81" i="16"/>
  <c r="E81" i="16"/>
  <c r="K80" i="16"/>
  <c r="H80" i="16"/>
  <c r="E80" i="16"/>
  <c r="K79" i="16"/>
  <c r="H79" i="16"/>
  <c r="E79" i="16"/>
  <c r="K78" i="16"/>
  <c r="H78" i="16"/>
  <c r="E78" i="16"/>
  <c r="K77" i="16"/>
  <c r="H77" i="16"/>
  <c r="E77" i="16"/>
  <c r="K76" i="16"/>
  <c r="H76" i="16"/>
  <c r="E76" i="16"/>
  <c r="J75" i="16"/>
  <c r="I75" i="16"/>
  <c r="G75" i="16"/>
  <c r="F75" i="16"/>
  <c r="D75" i="16"/>
  <c r="K74" i="16"/>
  <c r="H74" i="16"/>
  <c r="E74" i="16"/>
  <c r="K73" i="16"/>
  <c r="H73" i="16"/>
  <c r="E73" i="16"/>
  <c r="K72" i="16"/>
  <c r="H72" i="16"/>
  <c r="E72" i="16"/>
  <c r="K71" i="16"/>
  <c r="H71" i="16"/>
  <c r="E71" i="16"/>
  <c r="K70" i="16"/>
  <c r="H70" i="16"/>
  <c r="E70" i="16"/>
  <c r="K69" i="16"/>
  <c r="H69" i="16"/>
  <c r="E69" i="16"/>
  <c r="K67" i="16"/>
  <c r="H67" i="16"/>
  <c r="E67" i="16"/>
  <c r="K64" i="16"/>
  <c r="H64" i="16"/>
  <c r="K63" i="16"/>
  <c r="H63" i="16"/>
  <c r="E63" i="16"/>
  <c r="K59" i="16"/>
  <c r="H59" i="16"/>
  <c r="E59" i="16"/>
  <c r="K58" i="16"/>
  <c r="H58" i="16"/>
  <c r="E58" i="16"/>
  <c r="J57" i="16"/>
  <c r="I57" i="16"/>
  <c r="I52" i="16" s="1"/>
  <c r="G57" i="16"/>
  <c r="F57" i="16"/>
  <c r="F52" i="16" s="1"/>
  <c r="D57" i="16"/>
  <c r="K56" i="16"/>
  <c r="H56" i="16"/>
  <c r="E56" i="16"/>
  <c r="K55" i="16"/>
  <c r="H55" i="16"/>
  <c r="E55" i="16"/>
  <c r="K54" i="16"/>
  <c r="H54" i="16"/>
  <c r="E54" i="16"/>
  <c r="J53" i="16"/>
  <c r="I53" i="16"/>
  <c r="G53" i="16"/>
  <c r="F53" i="16"/>
  <c r="K46" i="16"/>
  <c r="H46" i="16"/>
  <c r="E46" i="16"/>
  <c r="K45" i="16"/>
  <c r="H45" i="16"/>
  <c r="E45" i="16"/>
  <c r="K44" i="16"/>
  <c r="H44" i="16"/>
  <c r="E44" i="16"/>
  <c r="K42" i="16"/>
  <c r="H42" i="16"/>
  <c r="E42" i="16"/>
  <c r="K41" i="16"/>
  <c r="H41" i="16"/>
  <c r="E41" i="16"/>
  <c r="J40" i="16"/>
  <c r="I40" i="16"/>
  <c r="G40" i="16"/>
  <c r="F40" i="16"/>
  <c r="D40" i="16"/>
  <c r="K39" i="16"/>
  <c r="H39" i="16"/>
  <c r="E39" i="16"/>
  <c r="K38" i="16"/>
  <c r="H38" i="16"/>
  <c r="E38" i="16"/>
  <c r="J37" i="16"/>
  <c r="I37" i="16"/>
  <c r="G37" i="16"/>
  <c r="F37" i="16"/>
  <c r="D37" i="16"/>
  <c r="K36" i="16"/>
  <c r="H36" i="16"/>
  <c r="E36" i="16"/>
  <c r="E34" i="16"/>
  <c r="K33" i="16"/>
  <c r="H33" i="16"/>
  <c r="E33" i="16"/>
  <c r="K31" i="16"/>
  <c r="H31" i="16"/>
  <c r="J30" i="16"/>
  <c r="I30" i="16"/>
  <c r="G30" i="16"/>
  <c r="F30" i="16"/>
  <c r="K28" i="16"/>
  <c r="H28" i="16"/>
  <c r="E28" i="16"/>
  <c r="K27" i="16"/>
  <c r="H27" i="16"/>
  <c r="E27" i="16"/>
  <c r="J26" i="16"/>
  <c r="I26" i="16"/>
  <c r="G26" i="16"/>
  <c r="F26" i="16"/>
  <c r="D26" i="16"/>
  <c r="K25" i="16"/>
  <c r="E25" i="16"/>
  <c r="K24" i="16"/>
  <c r="E24" i="16"/>
  <c r="K23" i="16"/>
  <c r="H23" i="16"/>
  <c r="E23" i="16"/>
  <c r="J22" i="16"/>
  <c r="I22" i="16"/>
  <c r="G22" i="16"/>
  <c r="F22" i="16"/>
  <c r="D22" i="16"/>
  <c r="K21" i="16"/>
  <c r="H21" i="16"/>
  <c r="E21" i="16"/>
  <c r="K20" i="16"/>
  <c r="H20" i="16"/>
  <c r="E20" i="16"/>
  <c r="K19" i="16"/>
  <c r="H19" i="16"/>
  <c r="E19" i="16"/>
  <c r="K18" i="16"/>
  <c r="H18" i="16"/>
  <c r="E18" i="16"/>
  <c r="J17" i="16"/>
  <c r="I17" i="16"/>
  <c r="G17" i="16"/>
  <c r="F17" i="16"/>
  <c r="D17" i="16"/>
  <c r="K16" i="16"/>
  <c r="H16" i="16"/>
  <c r="E16" i="16"/>
  <c r="J15" i="16"/>
  <c r="I15" i="16"/>
  <c r="G15" i="16"/>
  <c r="F15" i="16"/>
  <c r="D15" i="16"/>
  <c r="K14" i="16"/>
  <c r="H14" i="16"/>
  <c r="J13" i="16"/>
  <c r="I13" i="16"/>
  <c r="G13" i="16"/>
  <c r="F13" i="16"/>
  <c r="D13" i="16"/>
  <c r="J12" i="16" l="1"/>
  <c r="G12" i="16"/>
  <c r="F12" i="16"/>
  <c r="K26" i="16"/>
  <c r="K30" i="16"/>
  <c r="H26" i="16"/>
  <c r="E37" i="16"/>
  <c r="K37" i="16"/>
  <c r="K85" i="16"/>
  <c r="H87" i="16"/>
  <c r="J29" i="16"/>
  <c r="H17" i="16"/>
  <c r="F29" i="16"/>
  <c r="E53" i="16"/>
  <c r="E82" i="16"/>
  <c r="D52" i="16"/>
  <c r="D12" i="16"/>
  <c r="K15" i="16"/>
  <c r="E17" i="16"/>
  <c r="K17" i="16"/>
  <c r="H22" i="16"/>
  <c r="G29" i="16"/>
  <c r="F51" i="16"/>
  <c r="K75" i="16"/>
  <c r="E87" i="16"/>
  <c r="K87" i="16"/>
  <c r="E22" i="16"/>
  <c r="I11" i="16"/>
  <c r="E26" i="16"/>
  <c r="D29" i="16"/>
  <c r="K53" i="16"/>
  <c r="J51" i="16"/>
  <c r="H75" i="16"/>
  <c r="G51" i="16"/>
  <c r="E75" i="16"/>
  <c r="H57" i="16"/>
  <c r="K57" i="16"/>
  <c r="I12" i="16"/>
  <c r="K22" i="16"/>
  <c r="K40" i="16"/>
  <c r="H40" i="16"/>
  <c r="I51" i="16"/>
  <c r="H85" i="16"/>
  <c r="G11" i="16"/>
  <c r="I29" i="16"/>
  <c r="H53" i="16"/>
  <c r="E57" i="16"/>
  <c r="H82" i="16"/>
  <c r="K82" i="16"/>
  <c r="E85" i="16"/>
  <c r="D11" i="16"/>
  <c r="H15" i="16"/>
  <c r="K13" i="16"/>
  <c r="E15" i="16"/>
  <c r="H30" i="16"/>
  <c r="H37" i="16"/>
  <c r="E40" i="16"/>
  <c r="F11" i="16"/>
  <c r="J11" i="16"/>
  <c r="H13" i="16"/>
  <c r="E13" i="16"/>
  <c r="K29" i="16" l="1"/>
  <c r="E52" i="16"/>
  <c r="E51" i="16" s="1"/>
  <c r="D51" i="16"/>
  <c r="D10" i="16" s="1"/>
  <c r="H29" i="16"/>
  <c r="J10" i="16"/>
  <c r="I10" i="16"/>
  <c r="K12" i="16"/>
  <c r="K52" i="16"/>
  <c r="K51" i="16" s="1"/>
  <c r="H52" i="16"/>
  <c r="H51" i="16" s="1"/>
  <c r="G10" i="16"/>
  <c r="K11" i="16"/>
  <c r="E29" i="16"/>
  <c r="F10" i="16"/>
  <c r="H11" i="16"/>
  <c r="H12" i="16"/>
  <c r="E12" i="16"/>
  <c r="E11" i="16"/>
  <c r="K10" i="16" l="1"/>
  <c r="E10" i="16"/>
  <c r="H10" i="16"/>
</calcChain>
</file>

<file path=xl/sharedStrings.xml><?xml version="1.0" encoding="utf-8"?>
<sst xmlns="http://schemas.openxmlformats.org/spreadsheetml/2006/main" count="188" uniqueCount="178">
  <si>
    <t>к пояснительной записке</t>
  </si>
  <si>
    <t>Уточненный план на 2023 год с учетом изменений</t>
  </si>
  <si>
    <t>Сумма на 2024 год</t>
  </si>
  <si>
    <t>Код дохода по бюджетной классификации</t>
  </si>
  <si>
    <t xml:space="preserve">Наименование </t>
  </si>
  <si>
    <t>1</t>
  </si>
  <si>
    <t>2</t>
  </si>
  <si>
    <t>Х</t>
  </si>
  <si>
    <t>Доходы бюджета - Всего</t>
  </si>
  <si>
    <t>000 1 00 00000 00 0000 000</t>
  </si>
  <si>
    <t>НАЛОГОВЫЕ И НЕНАЛОГОВЫЕ ДОХОДЫ</t>
  </si>
  <si>
    <t>НАЛОГОВЫЕ 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</si>
  <si>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</si>
  <si>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</si>
  <si>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</si>
  <si>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</si>
  <si>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</si>
  <si>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</si>
  <si>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</si>
  <si>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</si>
  <si>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</si>
  <si>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</si>
  <si>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</si>
  <si>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</si>
  <si>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</si>
  <si>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</si>
  <si>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</si>
  <si>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</si>
  <si>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</si>
  <si>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</si>
  <si>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</si>
  <si>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</si>
  <si>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</si>
  <si>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</si>
  <si>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</si>
  <si>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</si>
  <si>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</si>
  <si>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</si>
  <si>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</si>
  <si>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</si>
  <si>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</si>
  <si>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</si>
  <si>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</si>
  <si>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</si>
  <si>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</si>
  <si>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</si>
  <si>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</si>
  <si>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</si>
  <si>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</si>
  <si>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</si>
  <si>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</si>
  <si>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</si>
  <si>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</si>
  <si>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</si>
  <si>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</si>
  <si>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</si>
  <si>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</si>
  <si>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</si>
  <si>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</si>
  <si>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000 1 14 00000 00 0000 000</t>
  </si>
  <si>
    <t>ДОХОДЫ ОТ ПРОДАЖИ МАТЕРИАЛЬНЫХ И НЕМАТЕРИАЛЬНЫХ АКТИВОВ</t>
  </si>
  <si>
    <t>000 1 14 01000 00 0000 410</t>
  </si>
  <si>
    <t xml:space="preserve">Доходы от продажи квартир 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</si>
  <si>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</si>
  <si>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</si>
  <si>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</si>
  <si>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</si>
  <si>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</si>
  <si>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</si>
  <si>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</si>
  <si>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</si>
  <si>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</si>
  <si>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</si>
  <si>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</si>
  <si>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</si>
  <si>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</si>
  <si>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</si>
  <si>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</si>
  <si>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</si>
  <si>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000 2 02 15001 04 0000 150</t>
  </si>
  <si>
    <t>Дотации на выравнивание бюджетной обеспеченности</t>
  </si>
  <si>
    <t>000 2 02 15002 04 0000 150</t>
  </si>
  <si>
    <t>Дотации бюджетам городских округов на поддержку мер по обеспечению сбалансированности бюджетов</t>
  </si>
  <si>
    <t>000 2 02 19999 04 0000 150</t>
  </si>
  <si>
    <t>Прочие дотации бюджетам городских округов</t>
  </si>
  <si>
    <t>000 2 02 20000 00 0000 150</t>
  </si>
  <si>
    <t>Субсидии бюджетам бюджетной системы Российской Федерации (межбюджетные субсидии)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</si>
  <si>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</si>
  <si>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</si>
  <si>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</si>
  <si>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</si>
  <si>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000 2 02 25081 04 0000 150</t>
  </si>
  <si>
    <t>000 2 02 25232 04 0000 150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</si>
  <si>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</si>
  <si>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</si>
  <si>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</si>
  <si>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</si>
  <si>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</si>
  <si>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</si>
  <si>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</si>
  <si>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000 2 02 25519 04 0000 150</t>
  </si>
  <si>
    <t>Субсидии бюджетам городских округов на поддержку отрасли культуры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</si>
  <si>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</si>
  <si>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</si>
  <si>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000 2 02 29999 04 0000 150</t>
  </si>
  <si>
    <t>Прочие субсидии бюджетам городских округов</t>
  </si>
  <si>
    <t>000 2 02 30000 00 0000 150</t>
  </si>
  <si>
    <t>Субвенции бюджетам бюджетной системы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</si>
  <si>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</si>
  <si>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</si>
  <si>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</si>
  <si>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</si>
  <si>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</si>
  <si>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</si>
  <si>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</si>
  <si>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</si>
  <si>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000 2 02 35930 04 0000 150</t>
  </si>
  <si>
    <t>Субвенции бюджетам городских округов на государственную регистрацию актов гражданского состояния</t>
  </si>
  <si>
    <t>000 2 02 39999 04 0000 150</t>
  </si>
  <si>
    <t>Прочие субвенции бюджетам городских округов</t>
  </si>
  <si>
    <t>000 2 02 40000 00 0000 150</t>
  </si>
  <si>
    <t>Иные межбюджетные трансферты</t>
  </si>
  <si>
    <t>000 2 02 45303 04 0000 150</t>
  </si>
  <si>
    <t>000 2 02 49999 04 0000 150</t>
  </si>
  <si>
    <t>Прочие межбюджетные трансферты, передаваемые бюджетам городских округов</t>
  </si>
  <si>
    <t>000 2 03 00000 00 0000 000</t>
  </si>
  <si>
    <t>БЕЗВОЗМЕЗДНЫЕ ПОСТУПЛЕНИЯ ОТ ГОСУДАРСТВЕННЫХ (МУНИЦИПАЛЬНЫХ) ОРГАНИЗАЦИЙ</t>
  </si>
  <si>
    <t>000 2 03 04099 04 0000 150</t>
  </si>
  <si>
    <t>Прочие безвозмездные поступления от государственных (муниципальных) организаций в бюджеты городских округов</t>
  </si>
  <si>
    <t>000 2 04 00000 00 0000 000</t>
  </si>
  <si>
    <t>БЕЗВОЗМЕЗДНЫЕ ПОСТУПЛЕНИЯ ОТ НЕГОСУДАРСТВЕННЫХ ОРГАНИЗАЦИЙ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</si>
  <si>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</si>
  <si>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</si>
  <si>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</si>
  <si>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</si>
  <si>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</si>
  <si>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</si>
  <si>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000 2 07 00000 00 0000 000</t>
  </si>
  <si>
    <t>000 2 07 04050 04 0000 150</t>
  </si>
  <si>
    <t>Прочие безвозмездные поступления в бюджеты городских округов</t>
  </si>
  <si>
    <t>ПРОЧИЕ БЕЗВОЗМЕЗДНЫЕ ПОСТУПЛЕНИЯ</t>
  </si>
  <si>
    <t>000 1 11 01000 00 0000 120</t>
  </si>
  <si>
    <t>Приложение 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</si>
  <si>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</si>
  <si>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</si>
  <si>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ДОХОДЫ ОТ ОКАЗАНИЯ ПЛАТНЫХ УСЛУГ И КОМПЕНСАЦИИ ЗАТРАТ ГОСУДАРСТВА</t>
  </si>
  <si>
    <t>000  202 25021 04 0000 150</t>
  </si>
  <si>
    <t>000 2 02 25178 04 0000 150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</si>
  <si>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</si>
  <si>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</si>
  <si>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</si>
  <si>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</si>
  <si>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</si>
  <si>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Сумма на 2025 год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</si>
  <si>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</si>
  <si>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</si>
  <si>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</si>
  <si>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</si>
  <si>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</si>
  <si>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</si>
  <si>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</si>
  <si>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Уточнения
(+;-)</t>
  </si>
  <si>
    <t>Утверждено решением Думы города Югорска от 20.12.2022 
№ 128 (с изменениями от 17.10.2023 №78)</t>
  </si>
  <si>
    <t>(тыс. рублей)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</si>
  <si>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</si>
  <si>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</si>
  <si>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Информация по уточнению бюджета города Югорска по доходам на 2024 год </t>
  </si>
  <si>
    <t xml:space="preserve"> Сумма на 2024 год</t>
  </si>
  <si>
    <t>Утверждено решением Думы города Югорска от 19.12.2023
№ 97</t>
  </si>
  <si>
    <t>Уточненный план на 2024 год с учетом изменений</t>
  </si>
  <si>
    <t>000 2 02 25394 04 0000 150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</si>
  <si>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</si>
  <si>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</si>
  <si>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</si>
  <si>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000 1 17 01040 04 0000 180</t>
  </si>
  <si>
    <t>Невыясненные поступления, зачисляемые в бюджеты городских округов</t>
  </si>
  <si>
    <t>000 2 19 25304 04 0000 150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</si>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</sst>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\ 0\ 00\ 00000\ 00\ 0000\ 00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1"/>
      <name val="PT Astra Serif"/>
      <family val="1"/>
      <charset val="204"/>
    </font>
    <font>
      <sz val="10"/>
      <name val="Arial"/>
      <family val="2"/>
      <charset val="204"/>
    </font>
    <font>
      <sz val="12"/>
      <color rgb="FF0070C0"/>
      <name val="PT Astra Serif"/>
      <family val="1"/>
      <charset val="204"/>
    </font>
    <font>
      <b/>
      <sz val="14"/>
      <color rgb="FF0070C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9" fillId="0" borderId="0"/>
    <xf numFmtId="0" fontId="9" fillId="0" borderId="0"/>
  </cellStyleXfs>
  <cellXfs count="59">
    <xf numFmtId="0" fontId="0" fillId="0" borderId="0" xfId="0" applyFont="1" applyFill="1" applyBorder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/>
    <xf numFmtId="0" fontId="4" fillId="0" borderId="0" xfId="1" applyNumberFormat="1" applyFont="1" applyFill="1" applyBorder="1" applyAlignment="1">
      <alignment horizontal="center" vertical="center" wrapText="1" readingOrder="1"/>
    </xf>
    <xf numFmtId="49" fontId="4" fillId="0" borderId="1" xfId="1" applyNumberFormat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right" wrapText="1" readingOrder="1"/>
    </xf>
    <xf numFmtId="0" fontId="5" fillId="0" borderId="1" xfId="1" applyNumberFormat="1" applyFont="1" applyFill="1" applyBorder="1" applyAlignment="1">
      <alignment horizontal="justify" vertical="top" wrapText="1" readingOrder="1"/>
    </xf>
    <xf numFmtId="164" fontId="5" fillId="0" borderId="1" xfId="1" applyNumberFormat="1" applyFont="1" applyFill="1" applyBorder="1" applyAlignment="1">
      <alignment horizontal="right" vertical="top" wrapText="1" readingOrder="1"/>
    </xf>
    <xf numFmtId="0" fontId="5" fillId="0" borderId="1" xfId="1" applyNumberFormat="1" applyFont="1" applyFill="1" applyBorder="1" applyAlignment="1">
      <alignment horizontal="center" vertical="top" wrapText="1" readingOrder="1"/>
    </xf>
    <xf numFmtId="164" fontId="5" fillId="0" borderId="1" xfId="0" applyNumberFormat="1" applyFont="1" applyFill="1" applyBorder="1" applyAlignment="1">
      <alignment vertical="top" readingOrder="1"/>
    </xf>
    <xf numFmtId="0" fontId="5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justify" vertical="top" wrapText="1" readingOrder="1"/>
    </xf>
    <xf numFmtId="164" fontId="4" fillId="0" borderId="1" xfId="1" applyNumberFormat="1" applyFont="1" applyFill="1" applyBorder="1" applyAlignment="1">
      <alignment horizontal="right" vertical="top" wrapText="1" readingOrder="1"/>
    </xf>
    <xf numFmtId="164" fontId="4" fillId="0" borderId="1" xfId="0" applyNumberFormat="1" applyFont="1" applyFill="1" applyBorder="1" applyAlignment="1">
      <alignment vertical="top" readingOrder="1"/>
    </xf>
    <xf numFmtId="165" fontId="4" fillId="0" borderId="1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2" applyNumberFormat="1" applyFont="1" applyFill="1" applyBorder="1" applyAlignment="1" applyProtection="1">
      <alignment horizontal="justify" vertical="top" wrapText="1" readingOrder="1"/>
      <protection hidden="1"/>
    </xf>
    <xf numFmtId="0" fontId="4" fillId="0" borderId="0" xfId="0" applyFont="1" applyFill="1" applyBorder="1" applyAlignment="1">
      <alignment vertical="center" readingOrder="1"/>
    </xf>
    <xf numFmtId="0" fontId="4" fillId="0" borderId="3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1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top" wrapText="1" readingOrder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top" wrapText="1" readingOrder="1"/>
    </xf>
    <xf numFmtId="0" fontId="4" fillId="0" borderId="0" xfId="0" applyFont="1" applyFill="1" applyBorder="1" applyAlignment="1">
      <alignment wrapText="1"/>
    </xf>
    <xf numFmtId="0" fontId="4" fillId="0" borderId="5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NumberFormat="1" applyFont="1" applyFill="1" applyBorder="1" applyAlignment="1" applyProtection="1">
      <alignment vertical="top" wrapText="1" readingOrder="1"/>
      <protection hidden="1"/>
    </xf>
    <xf numFmtId="0" fontId="8" fillId="0" borderId="1" xfId="0" applyNumberFormat="1" applyFont="1" applyFill="1" applyBorder="1" applyAlignment="1" applyProtection="1">
      <alignment vertical="top" wrapText="1" readingOrder="1"/>
      <protection hidden="1"/>
    </xf>
    <xf numFmtId="0" fontId="6" fillId="0" borderId="5" xfId="0" applyNumberFormat="1" applyFont="1" applyFill="1" applyBorder="1" applyAlignment="1" applyProtection="1">
      <alignment horizontal="left" vertical="top" wrapText="1" readingOrder="1"/>
      <protection hidden="1"/>
    </xf>
    <xf numFmtId="165" fontId="4" fillId="0" borderId="6" xfId="4" applyNumberFormat="1" applyFont="1" applyFill="1" applyBorder="1" applyAlignment="1" applyProtection="1">
      <alignment horizontal="center" vertical="top" wrapText="1"/>
      <protection hidden="1"/>
    </xf>
    <xf numFmtId="165" fontId="4" fillId="0" borderId="6" xfId="2" applyNumberFormat="1" applyFont="1" applyFill="1" applyBorder="1" applyAlignment="1" applyProtection="1">
      <alignment horizontal="center" vertical="top" wrapText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2" applyNumberFormat="1" applyFont="1" applyFill="1" applyBorder="1" applyAlignment="1" applyProtection="1">
      <alignment horizontal="left" vertical="top" wrapText="1" readingOrder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4" fillId="0" borderId="1" xfId="5" applyNumberFormat="1" applyFont="1" applyFill="1" applyBorder="1" applyAlignment="1" applyProtection="1">
      <alignment horizontal="left" vertical="top" wrapText="1"/>
      <protection hidden="1"/>
    </xf>
    <xf numFmtId="165" fontId="4" fillId="0" borderId="1" xfId="5" applyNumberFormat="1" applyFont="1" applyFill="1" applyBorder="1" applyAlignment="1" applyProtection="1">
      <alignment horizontal="center" vertical="top" wrapText="1"/>
      <protection hidden="1"/>
    </xf>
    <xf numFmtId="0" fontId="5" fillId="2" borderId="1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>
      <alignment horizontal="right" vertical="center" wrapText="1" readingOrder="1"/>
    </xf>
    <xf numFmtId="164" fontId="5" fillId="0" borderId="2" xfId="1" applyNumberFormat="1" applyFont="1" applyFill="1" applyBorder="1" applyAlignment="1">
      <alignment horizontal="right" vertical="top" wrapText="1" readingOrder="1"/>
    </xf>
    <xf numFmtId="0" fontId="4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wrapText="1"/>
    </xf>
    <xf numFmtId="0" fontId="4" fillId="0" borderId="7" xfId="1" applyNumberFormat="1" applyFont="1" applyFill="1" applyBorder="1" applyAlignment="1">
      <alignment horizontal="center" vertical="top" wrapText="1"/>
    </xf>
    <xf numFmtId="0" fontId="10" fillId="0" borderId="0" xfId="0" applyFont="1" applyFill="1" applyBorder="1"/>
    <xf numFmtId="0" fontId="11" fillId="0" borderId="0" xfId="0" applyFont="1" applyFill="1" applyBorder="1" applyAlignment="1">
      <alignment horizontal="center" wrapText="1"/>
    </xf>
    <xf numFmtId="0" fontId="10" fillId="0" borderId="0" xfId="1" applyNumberFormat="1" applyFont="1" applyFill="1" applyBorder="1" applyAlignment="1">
      <alignment horizontal="center" vertical="center" wrapText="1" readingOrder="1"/>
    </xf>
    <xf numFmtId="164" fontId="4" fillId="0" borderId="2" xfId="0" applyNumberFormat="1" applyFont="1" applyFill="1" applyBorder="1" applyAlignment="1">
      <alignment vertical="top" readingOrder="1"/>
    </xf>
    <xf numFmtId="164" fontId="4" fillId="0" borderId="2" xfId="1" applyNumberFormat="1" applyFont="1" applyFill="1" applyBorder="1" applyAlignment="1">
      <alignment horizontal="right" vertical="top" wrapText="1" readingOrder="1"/>
    </xf>
    <xf numFmtId="164" fontId="5" fillId="0" borderId="2" xfId="1" applyNumberFormat="1" applyFont="1" applyFill="1" applyBorder="1" applyAlignment="1">
      <alignment horizontal="right" vertical="center" wrapText="1" readingOrder="1"/>
    </xf>
    <xf numFmtId="164" fontId="4" fillId="2" borderId="2" xfId="1" applyNumberFormat="1" applyFont="1" applyFill="1" applyBorder="1" applyAlignment="1">
      <alignment horizontal="right" vertical="top" wrapText="1" readingOrder="1"/>
    </xf>
    <xf numFmtId="164" fontId="4" fillId="2" borderId="1" xfId="1" applyNumberFormat="1" applyFont="1" applyFill="1" applyBorder="1" applyAlignment="1">
      <alignment horizontal="right" vertical="top" wrapText="1" readingOrder="1"/>
    </xf>
    <xf numFmtId="0" fontId="4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 readingOrder="1"/>
    </xf>
  </cellXfs>
  <cellStyles count="6">
    <cellStyle name="Normal" xfId="1"/>
    <cellStyle name="Обычный" xfId="0" builtinId="0"/>
    <cellStyle name="Обычный 2" xfId="3"/>
    <cellStyle name="Обычный 2 2" xfId="2"/>
    <cellStyle name="Обычный 3" xfId="4"/>
    <cellStyle name="Обычный 4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94"/>
  <sheetViews>
    <sheetView showGridLines="0" tabSelected="1" zoomScale="80" zoomScaleNormal="80" zoomScaleSheetLayoutView="90" workbookViewId="0">
      <selection activeCell="B16" sqref="B16"/>
    </sheetView>
  </sheetViews>
  <sheetFormatPr defaultColWidth="9.140625" defaultRowHeight="15.75" x14ac:dyDescent="0.25"/>
  <cols>
    <col min="1" max="1" width="29.7109375" style="1" customWidth="1"/>
    <col min="2" max="2" width="67.85546875" style="2" customWidth="1"/>
    <col min="3" max="3" width="19.140625" style="47" customWidth="1"/>
    <col min="4" max="4" width="14.28515625" style="2" customWidth="1"/>
    <col min="5" max="5" width="14.7109375" style="2" customWidth="1"/>
    <col min="6" max="6" width="15.28515625" style="2" hidden="1" customWidth="1"/>
    <col min="7" max="7" width="14.140625" style="2" hidden="1" customWidth="1"/>
    <col min="8" max="8" width="14.28515625" style="2" hidden="1" customWidth="1"/>
    <col min="9" max="9" width="15.5703125" style="2" hidden="1" customWidth="1"/>
    <col min="10" max="10" width="12.7109375" style="2" hidden="1" customWidth="1"/>
    <col min="11" max="11" width="15" style="2" hidden="1" customWidth="1"/>
    <col min="12" max="16384" width="9.140625" style="2"/>
  </cols>
  <sheetData>
    <row r="1" spans="1:11" x14ac:dyDescent="0.25">
      <c r="D1" s="44"/>
      <c r="E1" s="44" t="s">
        <v>142</v>
      </c>
    </row>
    <row r="2" spans="1:11" x14ac:dyDescent="0.25">
      <c r="D2" s="55" t="s">
        <v>0</v>
      </c>
      <c r="E2" s="55"/>
    </row>
    <row r="3" spans="1:11" x14ac:dyDescent="0.25">
      <c r="D3" s="44"/>
      <c r="E3" s="44"/>
    </row>
    <row r="4" spans="1:11" ht="18.75" x14ac:dyDescent="0.3">
      <c r="A4" s="56" t="s">
        <v>166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8.75" x14ac:dyDescent="0.3">
      <c r="A5" s="45"/>
      <c r="B5" s="45"/>
      <c r="C5" s="48"/>
      <c r="D5" s="45"/>
      <c r="E5" s="45"/>
      <c r="F5" s="45"/>
      <c r="G5" s="45"/>
      <c r="H5" s="45"/>
      <c r="I5" s="45"/>
      <c r="J5" s="45"/>
      <c r="K5" s="45"/>
    </row>
    <row r="6" spans="1:11" x14ac:dyDescent="0.25">
      <c r="B6" s="3"/>
      <c r="C6" s="49"/>
      <c r="E6" s="2" t="s">
        <v>163</v>
      </c>
      <c r="F6" s="3"/>
      <c r="I6" s="3"/>
    </row>
    <row r="7" spans="1:11" ht="25.5" customHeight="1" x14ac:dyDescent="0.25">
      <c r="A7" s="57" t="s">
        <v>3</v>
      </c>
      <c r="B7" s="57" t="s">
        <v>4</v>
      </c>
      <c r="C7" s="58" t="s">
        <v>167</v>
      </c>
      <c r="D7" s="58"/>
      <c r="E7" s="58"/>
      <c r="F7" s="58" t="s">
        <v>2</v>
      </c>
      <c r="G7" s="58"/>
      <c r="H7" s="58"/>
      <c r="I7" s="58" t="s">
        <v>153</v>
      </c>
      <c r="J7" s="58"/>
      <c r="K7" s="58"/>
    </row>
    <row r="8" spans="1:11" ht="79.5" customHeight="1" x14ac:dyDescent="0.25">
      <c r="A8" s="57"/>
      <c r="B8" s="57"/>
      <c r="C8" s="41" t="s">
        <v>168</v>
      </c>
      <c r="D8" s="41" t="s">
        <v>161</v>
      </c>
      <c r="E8" s="41" t="s">
        <v>169</v>
      </c>
      <c r="F8" s="41" t="s">
        <v>162</v>
      </c>
      <c r="G8" s="41" t="s">
        <v>161</v>
      </c>
      <c r="H8" s="41" t="s">
        <v>1</v>
      </c>
      <c r="I8" s="41" t="s">
        <v>162</v>
      </c>
      <c r="J8" s="41" t="s">
        <v>161</v>
      </c>
      <c r="K8" s="41" t="s">
        <v>1</v>
      </c>
    </row>
    <row r="9" spans="1:11" x14ac:dyDescent="0.25">
      <c r="A9" s="4" t="s">
        <v>5</v>
      </c>
      <c r="B9" s="5" t="s">
        <v>6</v>
      </c>
      <c r="C9" s="6">
        <v>3</v>
      </c>
      <c r="D9" s="6">
        <v>4</v>
      </c>
      <c r="E9" s="7">
        <v>5</v>
      </c>
      <c r="F9" s="6">
        <v>6</v>
      </c>
      <c r="G9" s="6">
        <v>7</v>
      </c>
      <c r="H9" s="7">
        <v>8</v>
      </c>
      <c r="I9" s="6">
        <v>9</v>
      </c>
      <c r="J9" s="6">
        <v>10</v>
      </c>
      <c r="K9" s="7">
        <v>11</v>
      </c>
    </row>
    <row r="10" spans="1:11" x14ac:dyDescent="0.25">
      <c r="A10" s="8" t="s">
        <v>7</v>
      </c>
      <c r="B10" s="10" t="s">
        <v>8</v>
      </c>
      <c r="C10" s="9">
        <f t="shared" ref="C10:K10" si="0">SUM(C11+C51)</f>
        <v>4827762.9000000004</v>
      </c>
      <c r="D10" s="9">
        <f t="shared" si="0"/>
        <v>152411.4</v>
      </c>
      <c r="E10" s="9">
        <f t="shared" si="0"/>
        <v>4980174.3000000007</v>
      </c>
      <c r="F10" s="9">
        <f t="shared" si="0"/>
        <v>3807231.2</v>
      </c>
      <c r="G10" s="9">
        <f t="shared" si="0"/>
        <v>0</v>
      </c>
      <c r="H10" s="9">
        <f t="shared" si="0"/>
        <v>3807231.2</v>
      </c>
      <c r="I10" s="9">
        <f t="shared" si="0"/>
        <v>3585125.1999999997</v>
      </c>
      <c r="J10" s="9">
        <f t="shared" si="0"/>
        <v>0</v>
      </c>
      <c r="K10" s="9">
        <f t="shared" si="0"/>
        <v>3585125.1999999997</v>
      </c>
    </row>
    <row r="11" spans="1:11" x14ac:dyDescent="0.25">
      <c r="A11" s="8" t="s">
        <v>9</v>
      </c>
      <c r="B11" s="10" t="s">
        <v>10</v>
      </c>
      <c r="C11" s="11">
        <f>SUM(C13+C15+C17+C22+C26+C30+C37+C39+C40+C46+C47)</f>
        <v>1995323.2000000004</v>
      </c>
      <c r="D11" s="11">
        <f t="shared" ref="D11:K11" si="1">SUM(D13+D15+D17+D22+D26+D30+D37+D39+D40+D46+D47)</f>
        <v>120492.09999999999</v>
      </c>
      <c r="E11" s="11">
        <f t="shared" si="1"/>
        <v>2115815.3000000003</v>
      </c>
      <c r="F11" s="11">
        <f t="shared" si="1"/>
        <v>1641111.3</v>
      </c>
      <c r="G11" s="11">
        <f t="shared" si="1"/>
        <v>0</v>
      </c>
      <c r="H11" s="11">
        <f t="shared" si="1"/>
        <v>1641111.3</v>
      </c>
      <c r="I11" s="11">
        <f t="shared" si="1"/>
        <v>1695332.5999999996</v>
      </c>
      <c r="J11" s="11">
        <f t="shared" si="1"/>
        <v>0</v>
      </c>
      <c r="K11" s="11">
        <f t="shared" si="1"/>
        <v>1695332.5999999996</v>
      </c>
    </row>
    <row r="12" spans="1:11" x14ac:dyDescent="0.25">
      <c r="A12" s="8" t="s">
        <v>7</v>
      </c>
      <c r="B12" s="12" t="s">
        <v>11</v>
      </c>
      <c r="C12" s="11">
        <f>SUM(C13+C15+C17+C22+C26)</f>
        <v>1877795.5</v>
      </c>
      <c r="D12" s="11">
        <f t="shared" ref="D12:K12" si="2">SUM(D13+D15+D17+D22+D26)</f>
        <v>67781.399999999994</v>
      </c>
      <c r="E12" s="11">
        <f t="shared" si="2"/>
        <v>1945576.9000000001</v>
      </c>
      <c r="F12" s="11">
        <f t="shared" si="2"/>
        <v>1540533.8</v>
      </c>
      <c r="G12" s="11">
        <f t="shared" si="2"/>
        <v>0</v>
      </c>
      <c r="H12" s="11">
        <f t="shared" si="2"/>
        <v>1540533.8</v>
      </c>
      <c r="I12" s="11">
        <f t="shared" si="2"/>
        <v>1604320.4999999998</v>
      </c>
      <c r="J12" s="11">
        <f t="shared" si="2"/>
        <v>0</v>
      </c>
      <c r="K12" s="11">
        <f t="shared" si="2"/>
        <v>1604320.4999999998</v>
      </c>
    </row>
    <row r="13" spans="1:11" s="14" customFormat="1" x14ac:dyDescent="0.25">
      <c r="A13" s="8" t="s">
        <v>12</v>
      </c>
      <c r="B13" s="10" t="s">
        <v>13</v>
      </c>
      <c r="C13" s="11">
        <f>SUM(C14)</f>
        <v>1601556.1</v>
      </c>
      <c r="D13" s="11">
        <f>SUM(D14)</f>
        <v>69308.800000000003</v>
      </c>
      <c r="E13" s="13">
        <f t="shared" ref="E13:E39" si="3">SUM(C13:D13)</f>
        <v>1670864.9000000001</v>
      </c>
      <c r="F13" s="11">
        <f>SUM(F14)</f>
        <v>1308901.8</v>
      </c>
      <c r="G13" s="11">
        <f>SUM(G14)</f>
        <v>0</v>
      </c>
      <c r="H13" s="13">
        <f t="shared" ref="H13:H39" si="4">SUM(F13:G13)</f>
        <v>1308901.8</v>
      </c>
      <c r="I13" s="11">
        <f>SUM(I14)</f>
        <v>1371076.9</v>
      </c>
      <c r="J13" s="11">
        <f>SUM(J14)</f>
        <v>0</v>
      </c>
      <c r="K13" s="13">
        <f t="shared" ref="K13:K39" si="5">SUM(I13:J13)</f>
        <v>1371076.9</v>
      </c>
    </row>
    <row r="14" spans="1:11" x14ac:dyDescent="0.25">
      <c r="A14" s="15" t="s">
        <v>14</v>
      </c>
      <c r="B14" s="16" t="s">
        <v>15</v>
      </c>
      <c r="C14" s="17">
        <v>1601556.1</v>
      </c>
      <c r="D14" s="17">
        <v>69308.800000000003</v>
      </c>
      <c r="E14" s="18">
        <f t="shared" si="3"/>
        <v>1670864.9000000001</v>
      </c>
      <c r="F14" s="17">
        <v>1308901.8</v>
      </c>
      <c r="G14" s="17">
        <v>0</v>
      </c>
      <c r="H14" s="18">
        <f t="shared" si="4"/>
        <v>1308901.8</v>
      </c>
      <c r="I14" s="17">
        <v>1371076.9</v>
      </c>
      <c r="J14" s="17">
        <v>0</v>
      </c>
      <c r="K14" s="18">
        <f t="shared" si="5"/>
        <v>1371076.9</v>
      </c>
    </row>
    <row r="15" spans="1:11" s="14" customFormat="1" ht="31.5" customHeight="1" x14ac:dyDescent="0.25">
      <c r="A15" s="8" t="s">
        <v>16</v>
      </c>
      <c r="B15" s="10" t="s">
        <v>17</v>
      </c>
      <c r="C15" s="11">
        <f>SUM(C16)</f>
        <v>39291.5</v>
      </c>
      <c r="D15" s="11">
        <f>SUM(D16)</f>
        <v>-335.8</v>
      </c>
      <c r="E15" s="13">
        <f t="shared" si="3"/>
        <v>38955.699999999997</v>
      </c>
      <c r="F15" s="11">
        <f>SUM(F16)</f>
        <v>31287.4</v>
      </c>
      <c r="G15" s="11">
        <f>SUM(G16)</f>
        <v>0</v>
      </c>
      <c r="H15" s="13">
        <f t="shared" si="4"/>
        <v>31287.4</v>
      </c>
      <c r="I15" s="11">
        <f>SUM(I16)</f>
        <v>30526.400000000001</v>
      </c>
      <c r="J15" s="11">
        <f>SUM(J16)</f>
        <v>0</v>
      </c>
      <c r="K15" s="13">
        <f t="shared" si="5"/>
        <v>30526.400000000001</v>
      </c>
    </row>
    <row r="16" spans="1:11" ht="31.5" x14ac:dyDescent="0.25">
      <c r="A16" s="15" t="s">
        <v>18</v>
      </c>
      <c r="B16" s="16" t="s">
        <v>19</v>
      </c>
      <c r="C16" s="17">
        <v>39291.5</v>
      </c>
      <c r="D16" s="17">
        <v>-335.8</v>
      </c>
      <c r="E16" s="18">
        <f t="shared" si="3"/>
        <v>38955.699999999997</v>
      </c>
      <c r="F16" s="17">
        <v>31287.4</v>
      </c>
      <c r="G16" s="17">
        <v>0</v>
      </c>
      <c r="H16" s="18">
        <f t="shared" si="4"/>
        <v>31287.4</v>
      </c>
      <c r="I16" s="17">
        <v>30526.400000000001</v>
      </c>
      <c r="J16" s="17">
        <v>0</v>
      </c>
      <c r="K16" s="18">
        <f t="shared" si="5"/>
        <v>30526.400000000001</v>
      </c>
    </row>
    <row r="17" spans="1:11" s="14" customFormat="1" x14ac:dyDescent="0.25">
      <c r="A17" s="8" t="s">
        <v>20</v>
      </c>
      <c r="B17" s="10" t="s">
        <v>21</v>
      </c>
      <c r="C17" s="11">
        <f>SUM(C18:C21)</f>
        <v>123709.2</v>
      </c>
      <c r="D17" s="11">
        <f>SUM(D18:D21)</f>
        <v>-1201.5999999999999</v>
      </c>
      <c r="E17" s="13">
        <f t="shared" si="3"/>
        <v>122507.59999999999</v>
      </c>
      <c r="F17" s="11">
        <f>SUM(F18:F21)</f>
        <v>117233.3</v>
      </c>
      <c r="G17" s="11">
        <f>SUM(G18:G21)</f>
        <v>0</v>
      </c>
      <c r="H17" s="13">
        <f t="shared" si="4"/>
        <v>117233.3</v>
      </c>
      <c r="I17" s="11">
        <f>SUM(I18:I21)</f>
        <v>119173</v>
      </c>
      <c r="J17" s="11">
        <f>SUM(J18:J21)</f>
        <v>0</v>
      </c>
      <c r="K17" s="13">
        <f t="shared" si="5"/>
        <v>119173</v>
      </c>
    </row>
    <row r="18" spans="1:11" ht="31.5" x14ac:dyDescent="0.25">
      <c r="A18" s="15" t="s">
        <v>22</v>
      </c>
      <c r="B18" s="16" t="s">
        <v>23</v>
      </c>
      <c r="C18" s="17">
        <v>114499.2</v>
      </c>
      <c r="D18" s="17">
        <v>0</v>
      </c>
      <c r="E18" s="18">
        <f t="shared" si="3"/>
        <v>114499.2</v>
      </c>
      <c r="F18" s="17">
        <v>107683.3</v>
      </c>
      <c r="G18" s="17">
        <v>0</v>
      </c>
      <c r="H18" s="18">
        <f t="shared" si="4"/>
        <v>107683.3</v>
      </c>
      <c r="I18" s="17">
        <v>109373</v>
      </c>
      <c r="J18" s="17">
        <v>0</v>
      </c>
      <c r="K18" s="18">
        <f t="shared" si="5"/>
        <v>109373</v>
      </c>
    </row>
    <row r="19" spans="1:11" ht="36" customHeight="1" x14ac:dyDescent="0.25">
      <c r="A19" s="15" t="s">
        <v>24</v>
      </c>
      <c r="B19" s="16" t="s">
        <v>25</v>
      </c>
      <c r="C19" s="17">
        <v>0</v>
      </c>
      <c r="D19" s="17">
        <v>-1201.5999999999999</v>
      </c>
      <c r="E19" s="18">
        <f t="shared" si="3"/>
        <v>-1201.5999999999999</v>
      </c>
      <c r="F19" s="17">
        <v>0</v>
      </c>
      <c r="G19" s="17">
        <v>0</v>
      </c>
      <c r="H19" s="18">
        <f t="shared" si="4"/>
        <v>0</v>
      </c>
      <c r="I19" s="17">
        <v>0</v>
      </c>
      <c r="J19" s="17">
        <v>0</v>
      </c>
      <c r="K19" s="18">
        <f t="shared" si="5"/>
        <v>0</v>
      </c>
    </row>
    <row r="20" spans="1:11" x14ac:dyDescent="0.25">
      <c r="A20" s="15" t="s">
        <v>26</v>
      </c>
      <c r="B20" s="16" t="s">
        <v>27</v>
      </c>
      <c r="C20" s="17">
        <v>910</v>
      </c>
      <c r="D20" s="17">
        <v>0</v>
      </c>
      <c r="E20" s="18">
        <f t="shared" si="3"/>
        <v>910</v>
      </c>
      <c r="F20" s="17">
        <v>1250</v>
      </c>
      <c r="G20" s="17">
        <v>0</v>
      </c>
      <c r="H20" s="18">
        <f t="shared" si="4"/>
        <v>1250</v>
      </c>
      <c r="I20" s="17">
        <v>1300</v>
      </c>
      <c r="J20" s="17">
        <v>0</v>
      </c>
      <c r="K20" s="18">
        <f t="shared" si="5"/>
        <v>1300</v>
      </c>
    </row>
    <row r="21" spans="1:11" ht="31.5" x14ac:dyDescent="0.25">
      <c r="A21" s="15" t="s">
        <v>28</v>
      </c>
      <c r="B21" s="16" t="s">
        <v>29</v>
      </c>
      <c r="C21" s="17">
        <v>8300</v>
      </c>
      <c r="D21" s="17">
        <v>0</v>
      </c>
      <c r="E21" s="18">
        <f t="shared" si="3"/>
        <v>8300</v>
      </c>
      <c r="F21" s="17">
        <v>8300</v>
      </c>
      <c r="G21" s="17">
        <v>0</v>
      </c>
      <c r="H21" s="18">
        <f t="shared" si="4"/>
        <v>8300</v>
      </c>
      <c r="I21" s="17">
        <v>8500</v>
      </c>
      <c r="J21" s="17">
        <v>0</v>
      </c>
      <c r="K21" s="18">
        <f t="shared" si="5"/>
        <v>8500</v>
      </c>
    </row>
    <row r="22" spans="1:11" s="14" customFormat="1" x14ac:dyDescent="0.25">
      <c r="A22" s="8" t="s">
        <v>30</v>
      </c>
      <c r="B22" s="10" t="s">
        <v>31</v>
      </c>
      <c r="C22" s="11">
        <f>SUM(C23:C25)</f>
        <v>106738.70000000001</v>
      </c>
      <c r="D22" s="11">
        <f>SUM(D23:D25)</f>
        <v>0</v>
      </c>
      <c r="E22" s="13">
        <f t="shared" si="3"/>
        <v>106738.70000000001</v>
      </c>
      <c r="F22" s="11">
        <f>SUM(F23:F25)</f>
        <v>78181.3</v>
      </c>
      <c r="G22" s="11">
        <f>SUM(G23:G25)</f>
        <v>0</v>
      </c>
      <c r="H22" s="13">
        <f t="shared" si="4"/>
        <v>78181.3</v>
      </c>
      <c r="I22" s="11">
        <f>SUM(I23:I25)</f>
        <v>78584.2</v>
      </c>
      <c r="J22" s="11">
        <f>SUM(J23:J25)</f>
        <v>0</v>
      </c>
      <c r="K22" s="13">
        <f t="shared" si="5"/>
        <v>78584.2</v>
      </c>
    </row>
    <row r="23" spans="1:11" x14ac:dyDescent="0.25">
      <c r="A23" s="15" t="s">
        <v>32</v>
      </c>
      <c r="B23" s="16" t="s">
        <v>33</v>
      </c>
      <c r="C23" s="17">
        <v>44093.4</v>
      </c>
      <c r="D23" s="17">
        <v>0</v>
      </c>
      <c r="E23" s="18">
        <f t="shared" ref="E23:E24" si="6">SUM(C23:D23)</f>
        <v>44093.4</v>
      </c>
      <c r="F23" s="17">
        <v>26100</v>
      </c>
      <c r="G23" s="17">
        <v>0</v>
      </c>
      <c r="H23" s="18">
        <f t="shared" si="4"/>
        <v>26100</v>
      </c>
      <c r="I23" s="17">
        <v>26450</v>
      </c>
      <c r="J23" s="17">
        <v>0</v>
      </c>
      <c r="K23" s="18">
        <f t="shared" si="5"/>
        <v>26450</v>
      </c>
    </row>
    <row r="24" spans="1:11" x14ac:dyDescent="0.25">
      <c r="A24" s="15" t="s">
        <v>34</v>
      </c>
      <c r="B24" s="16" t="s">
        <v>35</v>
      </c>
      <c r="C24" s="17">
        <v>15108.7</v>
      </c>
      <c r="D24" s="17">
        <v>0</v>
      </c>
      <c r="E24" s="18">
        <f t="shared" si="6"/>
        <v>15108.7</v>
      </c>
      <c r="F24" s="17">
        <v>14481.3</v>
      </c>
      <c r="G24" s="17">
        <v>0</v>
      </c>
      <c r="H24" s="18">
        <f t="shared" si="4"/>
        <v>14481.3</v>
      </c>
      <c r="I24" s="17">
        <v>14534.2</v>
      </c>
      <c r="J24" s="17">
        <v>0</v>
      </c>
      <c r="K24" s="18">
        <f t="shared" si="5"/>
        <v>14534.2</v>
      </c>
    </row>
    <row r="25" spans="1:11" x14ac:dyDescent="0.25">
      <c r="A25" s="15" t="s">
        <v>36</v>
      </c>
      <c r="B25" s="16" t="s">
        <v>37</v>
      </c>
      <c r="C25" s="17">
        <v>47536.6</v>
      </c>
      <c r="D25" s="17">
        <v>0</v>
      </c>
      <c r="E25" s="18">
        <f t="shared" si="3"/>
        <v>47536.6</v>
      </c>
      <c r="F25" s="17">
        <v>37600</v>
      </c>
      <c r="G25" s="17">
        <v>0</v>
      </c>
      <c r="H25" s="18">
        <f t="shared" si="4"/>
        <v>37600</v>
      </c>
      <c r="I25" s="17">
        <v>37600</v>
      </c>
      <c r="J25" s="17">
        <v>0</v>
      </c>
      <c r="K25" s="18">
        <f t="shared" si="5"/>
        <v>37600</v>
      </c>
    </row>
    <row r="26" spans="1:11" s="14" customFormat="1" x14ac:dyDescent="0.25">
      <c r="A26" s="8" t="s">
        <v>38</v>
      </c>
      <c r="B26" s="10" t="s">
        <v>39</v>
      </c>
      <c r="C26" s="11">
        <f>SUM(C27:C28)</f>
        <v>6500</v>
      </c>
      <c r="D26" s="11">
        <f>SUM(D27:D28)</f>
        <v>10</v>
      </c>
      <c r="E26" s="13">
        <f t="shared" si="3"/>
        <v>6510</v>
      </c>
      <c r="F26" s="11">
        <f>SUM(F27:F28)</f>
        <v>4930</v>
      </c>
      <c r="G26" s="11">
        <f>SUM(G27:G28)</f>
        <v>0</v>
      </c>
      <c r="H26" s="13">
        <f t="shared" si="4"/>
        <v>4930</v>
      </c>
      <c r="I26" s="11">
        <f>SUM(I27:I28)</f>
        <v>4960</v>
      </c>
      <c r="J26" s="11">
        <f>SUM(J27:J28)</f>
        <v>0</v>
      </c>
      <c r="K26" s="13">
        <f t="shared" si="5"/>
        <v>4960</v>
      </c>
    </row>
    <row r="27" spans="1:11" ht="47.25" x14ac:dyDescent="0.25">
      <c r="A27" s="15" t="s">
        <v>40</v>
      </c>
      <c r="B27" s="16" t="s">
        <v>41</v>
      </c>
      <c r="C27" s="17">
        <v>6490</v>
      </c>
      <c r="D27" s="17">
        <v>0</v>
      </c>
      <c r="E27" s="18">
        <f t="shared" si="3"/>
        <v>6490</v>
      </c>
      <c r="F27" s="17">
        <v>4920</v>
      </c>
      <c r="G27" s="17">
        <v>0</v>
      </c>
      <c r="H27" s="18">
        <f t="shared" si="4"/>
        <v>4920</v>
      </c>
      <c r="I27" s="17">
        <v>4950</v>
      </c>
      <c r="J27" s="17">
        <v>0</v>
      </c>
      <c r="K27" s="18">
        <f t="shared" si="5"/>
        <v>4950</v>
      </c>
    </row>
    <row r="28" spans="1:11" ht="31.5" x14ac:dyDescent="0.25">
      <c r="A28" s="15" t="s">
        <v>42</v>
      </c>
      <c r="B28" s="16" t="s">
        <v>43</v>
      </c>
      <c r="C28" s="17">
        <v>10</v>
      </c>
      <c r="D28" s="17">
        <v>10</v>
      </c>
      <c r="E28" s="18">
        <f t="shared" si="3"/>
        <v>20</v>
      </c>
      <c r="F28" s="17">
        <v>10</v>
      </c>
      <c r="G28" s="17">
        <v>0</v>
      </c>
      <c r="H28" s="18">
        <f t="shared" si="4"/>
        <v>10</v>
      </c>
      <c r="I28" s="17">
        <v>10</v>
      </c>
      <c r="J28" s="17">
        <v>0</v>
      </c>
      <c r="K28" s="18">
        <f t="shared" si="5"/>
        <v>10</v>
      </c>
    </row>
    <row r="29" spans="1:11" x14ac:dyDescent="0.25">
      <c r="A29" s="8" t="s">
        <v>7</v>
      </c>
      <c r="B29" s="12" t="s">
        <v>44</v>
      </c>
      <c r="C29" s="11">
        <f>SUM(C30+C37+C39+C40+C46+C47)</f>
        <v>117527.70000000001</v>
      </c>
      <c r="D29" s="11">
        <f>SUM(D30+D37+D39+D40+D46+D47)</f>
        <v>52710.700000000004</v>
      </c>
      <c r="E29" s="11">
        <f t="shared" ref="E29:K29" si="7">SUM(E30+E37+E39+E40+E46+E47)</f>
        <v>170238.4</v>
      </c>
      <c r="F29" s="11">
        <f t="shared" si="7"/>
        <v>100577.5</v>
      </c>
      <c r="G29" s="11">
        <f t="shared" si="7"/>
        <v>0</v>
      </c>
      <c r="H29" s="11">
        <f t="shared" si="7"/>
        <v>100577.5</v>
      </c>
      <c r="I29" s="11">
        <f t="shared" si="7"/>
        <v>91012.1</v>
      </c>
      <c r="J29" s="11">
        <f t="shared" si="7"/>
        <v>0</v>
      </c>
      <c r="K29" s="11">
        <f t="shared" si="7"/>
        <v>91012.1</v>
      </c>
    </row>
    <row r="30" spans="1:11" s="14" customFormat="1" ht="47.25" x14ac:dyDescent="0.25">
      <c r="A30" s="8" t="s">
        <v>45</v>
      </c>
      <c r="B30" s="10" t="s">
        <v>46</v>
      </c>
      <c r="C30" s="11">
        <f>SUM(C31:C36)</f>
        <v>62738</v>
      </c>
      <c r="D30" s="11">
        <f>SUM(D31:D36)</f>
        <v>7253.4</v>
      </c>
      <c r="E30" s="13">
        <f>SUM(C30:D30)</f>
        <v>69991.399999999994</v>
      </c>
      <c r="F30" s="11">
        <f>SUM(F31:F36)</f>
        <v>61211</v>
      </c>
      <c r="G30" s="11">
        <f>SUM(G31:G36)</f>
        <v>0</v>
      </c>
      <c r="H30" s="13">
        <f t="shared" si="4"/>
        <v>61211</v>
      </c>
      <c r="I30" s="11">
        <f>SUM(I31:I36)</f>
        <v>56898</v>
      </c>
      <c r="J30" s="11">
        <f>SUM(J31:J36)</f>
        <v>0</v>
      </c>
      <c r="K30" s="13">
        <f t="shared" si="5"/>
        <v>56898</v>
      </c>
    </row>
    <row r="31" spans="1:11" ht="47.25" hidden="1" x14ac:dyDescent="0.25">
      <c r="A31" s="15" t="s">
        <v>47</v>
      </c>
      <c r="B31" s="16" t="s">
        <v>48</v>
      </c>
      <c r="C31" s="17">
        <v>0</v>
      </c>
      <c r="D31" s="17">
        <v>0</v>
      </c>
      <c r="E31" s="13">
        <f t="shared" si="3"/>
        <v>0</v>
      </c>
      <c r="F31" s="17">
        <v>0</v>
      </c>
      <c r="G31" s="17">
        <v>0</v>
      </c>
      <c r="H31" s="18">
        <f t="shared" si="4"/>
        <v>0</v>
      </c>
      <c r="I31" s="17">
        <v>0</v>
      </c>
      <c r="J31" s="17">
        <v>0</v>
      </c>
      <c r="K31" s="18">
        <f t="shared" si="5"/>
        <v>0</v>
      </c>
    </row>
    <row r="32" spans="1:11" ht="78.75" hidden="1" x14ac:dyDescent="0.25">
      <c r="A32" s="15" t="s">
        <v>141</v>
      </c>
      <c r="B32" s="16" t="s">
        <v>143</v>
      </c>
      <c r="C32" s="17">
        <v>0</v>
      </c>
      <c r="D32" s="17">
        <v>0</v>
      </c>
      <c r="E32" s="13">
        <f t="shared" si="3"/>
        <v>0</v>
      </c>
      <c r="F32" s="17">
        <v>0</v>
      </c>
      <c r="G32" s="17">
        <v>0</v>
      </c>
      <c r="H32" s="18">
        <f t="shared" si="4"/>
        <v>0</v>
      </c>
      <c r="I32" s="17">
        <v>0</v>
      </c>
      <c r="J32" s="17">
        <v>0</v>
      </c>
      <c r="K32" s="18">
        <f t="shared" si="5"/>
        <v>0</v>
      </c>
    </row>
    <row r="33" spans="1:11" ht="81.75" customHeight="1" x14ac:dyDescent="0.25">
      <c r="A33" s="15" t="s">
        <v>49</v>
      </c>
      <c r="B33" s="16" t="s">
        <v>50</v>
      </c>
      <c r="C33" s="17">
        <v>50738</v>
      </c>
      <c r="D33" s="17">
        <v>7252</v>
      </c>
      <c r="E33" s="18">
        <f t="shared" si="3"/>
        <v>57990</v>
      </c>
      <c r="F33" s="17">
        <v>48521</v>
      </c>
      <c r="G33" s="17">
        <v>0</v>
      </c>
      <c r="H33" s="18">
        <f t="shared" si="4"/>
        <v>48521</v>
      </c>
      <c r="I33" s="17">
        <v>44208</v>
      </c>
      <c r="J33" s="17">
        <v>0</v>
      </c>
      <c r="K33" s="18">
        <f t="shared" si="5"/>
        <v>44208</v>
      </c>
    </row>
    <row r="34" spans="1:11" ht="47.25" x14ac:dyDescent="0.25">
      <c r="A34" s="15" t="s">
        <v>164</v>
      </c>
      <c r="B34" s="16" t="s">
        <v>165</v>
      </c>
      <c r="C34" s="17">
        <v>0</v>
      </c>
      <c r="D34" s="17">
        <v>1.4</v>
      </c>
      <c r="E34" s="18">
        <f t="shared" si="3"/>
        <v>1.4</v>
      </c>
      <c r="F34" s="17">
        <v>0</v>
      </c>
      <c r="G34" s="17">
        <v>0</v>
      </c>
      <c r="H34" s="18">
        <f t="shared" si="4"/>
        <v>0</v>
      </c>
      <c r="I34" s="17">
        <v>0</v>
      </c>
      <c r="J34" s="17">
        <v>0</v>
      </c>
      <c r="K34" s="18">
        <f t="shared" si="5"/>
        <v>0</v>
      </c>
    </row>
    <row r="35" spans="1:11" ht="31.5" hidden="1" x14ac:dyDescent="0.25">
      <c r="A35" s="15" t="s">
        <v>51</v>
      </c>
      <c r="B35" s="16" t="s">
        <v>144</v>
      </c>
      <c r="C35" s="17">
        <v>0</v>
      </c>
      <c r="D35" s="17">
        <v>0</v>
      </c>
      <c r="E35" s="18">
        <f t="shared" si="3"/>
        <v>0</v>
      </c>
      <c r="F35" s="17">
        <v>0</v>
      </c>
      <c r="G35" s="17">
        <v>0</v>
      </c>
      <c r="H35" s="18">
        <f t="shared" si="4"/>
        <v>0</v>
      </c>
      <c r="I35" s="17">
        <v>0</v>
      </c>
      <c r="J35" s="17">
        <v>0</v>
      </c>
      <c r="K35" s="18">
        <f t="shared" si="5"/>
        <v>0</v>
      </c>
    </row>
    <row r="36" spans="1:11" ht="80.25" customHeight="1" x14ac:dyDescent="0.25">
      <c r="A36" s="15" t="s">
        <v>52</v>
      </c>
      <c r="B36" s="16" t="s">
        <v>53</v>
      </c>
      <c r="C36" s="17">
        <v>12000</v>
      </c>
      <c r="D36" s="17">
        <v>0</v>
      </c>
      <c r="E36" s="18">
        <f t="shared" si="3"/>
        <v>12000</v>
      </c>
      <c r="F36" s="17">
        <v>12690</v>
      </c>
      <c r="G36" s="17">
        <v>0</v>
      </c>
      <c r="H36" s="18">
        <f t="shared" si="4"/>
        <v>12690</v>
      </c>
      <c r="I36" s="17">
        <v>12690</v>
      </c>
      <c r="J36" s="17">
        <v>0</v>
      </c>
      <c r="K36" s="18">
        <f t="shared" si="5"/>
        <v>12690</v>
      </c>
    </row>
    <row r="37" spans="1:11" s="14" customFormat="1" ht="31.5" x14ac:dyDescent="0.25">
      <c r="A37" s="8" t="s">
        <v>54</v>
      </c>
      <c r="B37" s="10" t="s">
        <v>55</v>
      </c>
      <c r="C37" s="11">
        <f>SUM(C38)</f>
        <v>966.1</v>
      </c>
      <c r="D37" s="11">
        <f>SUM(D38)</f>
        <v>0</v>
      </c>
      <c r="E37" s="13">
        <f t="shared" si="3"/>
        <v>966.1</v>
      </c>
      <c r="F37" s="11">
        <f>SUM(F38)</f>
        <v>1772.8</v>
      </c>
      <c r="G37" s="11">
        <f>SUM(G38)</f>
        <v>0</v>
      </c>
      <c r="H37" s="13">
        <f t="shared" si="4"/>
        <v>1772.8</v>
      </c>
      <c r="I37" s="11">
        <f>SUM(I38)</f>
        <v>1772.8</v>
      </c>
      <c r="J37" s="11">
        <f>SUM(J38)</f>
        <v>0</v>
      </c>
      <c r="K37" s="13">
        <f t="shared" si="5"/>
        <v>1772.8</v>
      </c>
    </row>
    <row r="38" spans="1:11" x14ac:dyDescent="0.25">
      <c r="A38" s="15" t="s">
        <v>56</v>
      </c>
      <c r="B38" s="16" t="s">
        <v>57</v>
      </c>
      <c r="C38" s="17">
        <v>966.1</v>
      </c>
      <c r="D38" s="17">
        <v>0</v>
      </c>
      <c r="E38" s="18">
        <f t="shared" si="3"/>
        <v>966.1</v>
      </c>
      <c r="F38" s="17">
        <v>1772.8</v>
      </c>
      <c r="G38" s="17">
        <v>0</v>
      </c>
      <c r="H38" s="18">
        <f t="shared" si="4"/>
        <v>1772.8</v>
      </c>
      <c r="I38" s="17">
        <v>1772.8</v>
      </c>
      <c r="J38" s="17">
        <v>0</v>
      </c>
      <c r="K38" s="18">
        <f t="shared" si="5"/>
        <v>1772.8</v>
      </c>
    </row>
    <row r="39" spans="1:11" s="14" customFormat="1" ht="31.5" x14ac:dyDescent="0.25">
      <c r="A39" s="8" t="s">
        <v>58</v>
      </c>
      <c r="B39" s="10" t="s">
        <v>145</v>
      </c>
      <c r="C39" s="11">
        <v>81.3</v>
      </c>
      <c r="D39" s="11">
        <v>295.10000000000002</v>
      </c>
      <c r="E39" s="13">
        <f t="shared" si="3"/>
        <v>376.40000000000003</v>
      </c>
      <c r="F39" s="11">
        <v>69</v>
      </c>
      <c r="G39" s="11">
        <v>0</v>
      </c>
      <c r="H39" s="13">
        <f t="shared" si="4"/>
        <v>69</v>
      </c>
      <c r="I39" s="11">
        <v>69</v>
      </c>
      <c r="J39" s="11">
        <v>0</v>
      </c>
      <c r="K39" s="13">
        <f t="shared" si="5"/>
        <v>69</v>
      </c>
    </row>
    <row r="40" spans="1:11" s="14" customFormat="1" ht="31.5" x14ac:dyDescent="0.25">
      <c r="A40" s="8" t="s">
        <v>59</v>
      </c>
      <c r="B40" s="10" t="s">
        <v>60</v>
      </c>
      <c r="C40" s="11">
        <f>SUM(C41:C45)</f>
        <v>48631.6</v>
      </c>
      <c r="D40" s="11">
        <f t="shared" ref="D40:K40" si="8">SUM(D41:D45)</f>
        <v>43207.8</v>
      </c>
      <c r="E40" s="11">
        <f t="shared" si="8"/>
        <v>91839.4</v>
      </c>
      <c r="F40" s="11">
        <f t="shared" si="8"/>
        <v>34162.800000000003</v>
      </c>
      <c r="G40" s="11">
        <f t="shared" si="8"/>
        <v>0</v>
      </c>
      <c r="H40" s="11">
        <f t="shared" si="8"/>
        <v>34162.800000000003</v>
      </c>
      <c r="I40" s="11">
        <f t="shared" si="8"/>
        <v>28910.400000000001</v>
      </c>
      <c r="J40" s="11">
        <f t="shared" si="8"/>
        <v>0</v>
      </c>
      <c r="K40" s="11">
        <f t="shared" si="8"/>
        <v>28910.400000000001</v>
      </c>
    </row>
    <row r="41" spans="1:11" x14ac:dyDescent="0.25">
      <c r="A41" s="15" t="s">
        <v>61</v>
      </c>
      <c r="B41" s="16" t="s">
        <v>62</v>
      </c>
      <c r="C41" s="17">
        <v>48531.6</v>
      </c>
      <c r="D41" s="17">
        <v>38623.800000000003</v>
      </c>
      <c r="E41" s="18">
        <f t="shared" ref="E41:E46" si="9">SUM(C41:D41)</f>
        <v>87155.4</v>
      </c>
      <c r="F41" s="17">
        <v>33802.800000000003</v>
      </c>
      <c r="G41" s="17">
        <v>0</v>
      </c>
      <c r="H41" s="18">
        <f t="shared" ref="H41:H46" si="10">SUM(F41:G41)</f>
        <v>33802.800000000003</v>
      </c>
      <c r="I41" s="17">
        <v>28550.400000000001</v>
      </c>
      <c r="J41" s="17">
        <v>0</v>
      </c>
      <c r="K41" s="18">
        <f t="shared" ref="K41:K50" si="11">SUM(I41:J41)</f>
        <v>28550.400000000001</v>
      </c>
    </row>
    <row r="42" spans="1:11" ht="78.75" hidden="1" x14ac:dyDescent="0.25">
      <c r="A42" s="15" t="s">
        <v>63</v>
      </c>
      <c r="B42" s="16" t="s">
        <v>64</v>
      </c>
      <c r="C42" s="17">
        <v>0</v>
      </c>
      <c r="D42" s="17"/>
      <c r="E42" s="18">
        <f t="shared" si="9"/>
        <v>0</v>
      </c>
      <c r="F42" s="17">
        <v>0</v>
      </c>
      <c r="G42" s="17">
        <v>0</v>
      </c>
      <c r="H42" s="18">
        <f t="shared" si="10"/>
        <v>0</v>
      </c>
      <c r="I42" s="17">
        <v>0</v>
      </c>
      <c r="J42" s="17">
        <v>0</v>
      </c>
      <c r="K42" s="18">
        <f t="shared" si="11"/>
        <v>0</v>
      </c>
    </row>
    <row r="43" spans="1:11" ht="78.75" x14ac:dyDescent="0.25">
      <c r="A43" s="15" t="s">
        <v>63</v>
      </c>
      <c r="B43" s="16" t="s">
        <v>64</v>
      </c>
      <c r="C43" s="17">
        <v>0</v>
      </c>
      <c r="D43" s="17">
        <v>2872</v>
      </c>
      <c r="E43" s="18">
        <f t="shared" si="9"/>
        <v>2872</v>
      </c>
      <c r="F43" s="17"/>
      <c r="G43" s="17"/>
      <c r="H43" s="18"/>
      <c r="I43" s="17"/>
      <c r="J43" s="17"/>
      <c r="K43" s="18"/>
    </row>
    <row r="44" spans="1:11" ht="31.5" x14ac:dyDescent="0.25">
      <c r="A44" s="15" t="s">
        <v>65</v>
      </c>
      <c r="B44" s="16" t="s">
        <v>66</v>
      </c>
      <c r="C44" s="17">
        <v>100</v>
      </c>
      <c r="D44" s="17">
        <v>1345.5</v>
      </c>
      <c r="E44" s="18">
        <f t="shared" si="9"/>
        <v>1445.5</v>
      </c>
      <c r="F44" s="17">
        <v>300</v>
      </c>
      <c r="G44" s="17">
        <v>0</v>
      </c>
      <c r="H44" s="18">
        <f t="shared" si="10"/>
        <v>300</v>
      </c>
      <c r="I44" s="17">
        <v>300</v>
      </c>
      <c r="J44" s="17">
        <v>0</v>
      </c>
      <c r="K44" s="18">
        <f t="shared" si="11"/>
        <v>300</v>
      </c>
    </row>
    <row r="45" spans="1:11" ht="65.25" customHeight="1" x14ac:dyDescent="0.25">
      <c r="A45" s="19" t="s">
        <v>67</v>
      </c>
      <c r="B45" s="20" t="s">
        <v>68</v>
      </c>
      <c r="C45" s="17">
        <v>0</v>
      </c>
      <c r="D45" s="17">
        <v>366.5</v>
      </c>
      <c r="E45" s="18">
        <f t="shared" si="9"/>
        <v>366.5</v>
      </c>
      <c r="F45" s="17">
        <v>60</v>
      </c>
      <c r="G45" s="17">
        <v>0</v>
      </c>
      <c r="H45" s="18">
        <f t="shared" si="10"/>
        <v>60</v>
      </c>
      <c r="I45" s="17">
        <v>60</v>
      </c>
      <c r="J45" s="17">
        <v>0</v>
      </c>
      <c r="K45" s="18">
        <f t="shared" si="11"/>
        <v>60</v>
      </c>
    </row>
    <row r="46" spans="1:11" s="14" customFormat="1" x14ac:dyDescent="0.25">
      <c r="A46" s="8" t="s">
        <v>69</v>
      </c>
      <c r="B46" s="10" t="s">
        <v>70</v>
      </c>
      <c r="C46" s="11">
        <v>4709.6000000000004</v>
      </c>
      <c r="D46" s="11">
        <v>1264.5</v>
      </c>
      <c r="E46" s="13">
        <f t="shared" si="9"/>
        <v>5974.1</v>
      </c>
      <c r="F46" s="11">
        <v>2942.2</v>
      </c>
      <c r="G46" s="11">
        <v>0</v>
      </c>
      <c r="H46" s="13">
        <f t="shared" si="10"/>
        <v>2942.2</v>
      </c>
      <c r="I46" s="11">
        <v>2942.2</v>
      </c>
      <c r="J46" s="11">
        <v>0</v>
      </c>
      <c r="K46" s="13">
        <f t="shared" si="11"/>
        <v>2942.2</v>
      </c>
    </row>
    <row r="47" spans="1:11" s="14" customFormat="1" x14ac:dyDescent="0.25">
      <c r="A47" s="8" t="s">
        <v>71</v>
      </c>
      <c r="B47" s="10" t="s">
        <v>72</v>
      </c>
      <c r="C47" s="13">
        <f>SUM(C48:C50)</f>
        <v>401.1</v>
      </c>
      <c r="D47" s="13">
        <f t="shared" ref="D47:K47" si="12">SUM(D48:D50)</f>
        <v>689.9</v>
      </c>
      <c r="E47" s="13">
        <f t="shared" si="12"/>
        <v>1091</v>
      </c>
      <c r="F47" s="13">
        <f t="shared" si="12"/>
        <v>419.7</v>
      </c>
      <c r="G47" s="13">
        <f t="shared" si="12"/>
        <v>0</v>
      </c>
      <c r="H47" s="13">
        <f t="shared" si="12"/>
        <v>419.7</v>
      </c>
      <c r="I47" s="13">
        <f t="shared" si="12"/>
        <v>419.7</v>
      </c>
      <c r="J47" s="13">
        <f t="shared" si="12"/>
        <v>0</v>
      </c>
      <c r="K47" s="13">
        <f t="shared" si="12"/>
        <v>419.7</v>
      </c>
    </row>
    <row r="48" spans="1:11" ht="31.5" x14ac:dyDescent="0.25">
      <c r="A48" s="46" t="s">
        <v>174</v>
      </c>
      <c r="B48" s="16" t="s">
        <v>175</v>
      </c>
      <c r="C48" s="50">
        <v>0</v>
      </c>
      <c r="D48" s="18">
        <v>-30.1</v>
      </c>
      <c r="E48" s="18">
        <f t="shared" ref="E48:E50" si="13">SUM(C48:D48)</f>
        <v>-30.1</v>
      </c>
      <c r="F48" s="17"/>
      <c r="G48" s="17"/>
      <c r="H48" s="18"/>
      <c r="I48" s="17"/>
      <c r="J48" s="17"/>
      <c r="K48" s="18"/>
    </row>
    <row r="49" spans="1:11" s="14" customFormat="1" x14ac:dyDescent="0.25">
      <c r="A49" s="34" t="s">
        <v>154</v>
      </c>
      <c r="B49" s="36" t="s">
        <v>155</v>
      </c>
      <c r="C49" s="51">
        <v>401.1</v>
      </c>
      <c r="D49" s="17">
        <v>0</v>
      </c>
      <c r="E49" s="18">
        <f t="shared" si="13"/>
        <v>401.1</v>
      </c>
      <c r="F49" s="17">
        <v>419.7</v>
      </c>
      <c r="G49" s="17">
        <v>0</v>
      </c>
      <c r="H49" s="18">
        <f t="shared" ref="H49" si="14">SUM(F49:G49)</f>
        <v>419.7</v>
      </c>
      <c r="I49" s="17">
        <v>419.7</v>
      </c>
      <c r="J49" s="17">
        <v>0</v>
      </c>
      <c r="K49" s="18">
        <f t="shared" ref="K49" si="15">SUM(I49:J49)</f>
        <v>419.7</v>
      </c>
    </row>
    <row r="50" spans="1:11" s="14" customFormat="1" ht="16.5" customHeight="1" x14ac:dyDescent="0.25">
      <c r="A50" s="35" t="s">
        <v>156</v>
      </c>
      <c r="B50" s="37" t="s">
        <v>157</v>
      </c>
      <c r="C50" s="51">
        <v>0</v>
      </c>
      <c r="D50" s="17">
        <v>720</v>
      </c>
      <c r="E50" s="18">
        <f t="shared" si="13"/>
        <v>720</v>
      </c>
      <c r="F50" s="17">
        <v>0</v>
      </c>
      <c r="G50" s="17">
        <v>0</v>
      </c>
      <c r="H50" s="18">
        <v>0</v>
      </c>
      <c r="I50" s="17">
        <v>0</v>
      </c>
      <c r="J50" s="17">
        <v>0</v>
      </c>
      <c r="K50" s="18">
        <f t="shared" si="11"/>
        <v>0</v>
      </c>
    </row>
    <row r="51" spans="1:11" s="21" customFormat="1" ht="18.75" customHeight="1" x14ac:dyDescent="0.25">
      <c r="A51" s="8" t="s">
        <v>73</v>
      </c>
      <c r="B51" s="10" t="s">
        <v>74</v>
      </c>
      <c r="C51" s="52">
        <f>SUM(C52+C85+C87+C91+C89)</f>
        <v>2832439.6999999997</v>
      </c>
      <c r="D51" s="42">
        <f>SUM(D52+D85+D87+D91+D89)</f>
        <v>31919.300000000007</v>
      </c>
      <c r="E51" s="42">
        <f>SUM(E52+E85+E87+E91+E89)</f>
        <v>2864359</v>
      </c>
      <c r="F51" s="42">
        <f t="shared" ref="F51:K51" si="16">SUM(F52+F85+F87+F91)</f>
        <v>2166119.9</v>
      </c>
      <c r="G51" s="42">
        <f t="shared" si="16"/>
        <v>0</v>
      </c>
      <c r="H51" s="42">
        <f t="shared" si="16"/>
        <v>2166119.9</v>
      </c>
      <c r="I51" s="42">
        <f t="shared" si="16"/>
        <v>1889792.6</v>
      </c>
      <c r="J51" s="42">
        <f t="shared" si="16"/>
        <v>0</v>
      </c>
      <c r="K51" s="42">
        <f t="shared" si="16"/>
        <v>1889792.6</v>
      </c>
    </row>
    <row r="52" spans="1:11" ht="32.25" customHeight="1" x14ac:dyDescent="0.25">
      <c r="A52" s="8" t="s">
        <v>75</v>
      </c>
      <c r="B52" s="10" t="s">
        <v>76</v>
      </c>
      <c r="C52" s="43">
        <f>SUM(C53+C57+C75+C82)</f>
        <v>2832439.6999999997</v>
      </c>
      <c r="D52" s="11">
        <f>SUM(D53+D57+D75+D82)</f>
        <v>31927.100000000006</v>
      </c>
      <c r="E52" s="13">
        <f>SUM(C52:D52)</f>
        <v>2864366.8</v>
      </c>
      <c r="F52" s="43">
        <f>SUM(F53+F57+F75+F82)</f>
        <v>2166119.9</v>
      </c>
      <c r="G52" s="11"/>
      <c r="H52" s="13">
        <f>SUM(F52:G52)</f>
        <v>2166119.9</v>
      </c>
      <c r="I52" s="43">
        <f>SUM(I53+I57+I75+I82)</f>
        <v>1889792.6</v>
      </c>
      <c r="J52" s="11"/>
      <c r="K52" s="13">
        <f>SUM(I52:J52)</f>
        <v>1889792.6</v>
      </c>
    </row>
    <row r="53" spans="1:11" ht="18" customHeight="1" x14ac:dyDescent="0.25">
      <c r="A53" s="8" t="s">
        <v>77</v>
      </c>
      <c r="B53" s="10" t="s">
        <v>78</v>
      </c>
      <c r="C53" s="43">
        <f>SUM(C55+C56)</f>
        <v>130213.4</v>
      </c>
      <c r="D53" s="11">
        <f t="shared" ref="D53:E53" si="17">SUM(D55+D56)</f>
        <v>0</v>
      </c>
      <c r="E53" s="11">
        <f t="shared" si="17"/>
        <v>130213.4</v>
      </c>
      <c r="F53" s="11">
        <f t="shared" ref="F53:K53" si="18">SUM(F56+F55+F54)</f>
        <v>82895.7</v>
      </c>
      <c r="G53" s="11">
        <f t="shared" si="18"/>
        <v>0</v>
      </c>
      <c r="H53" s="11">
        <f t="shared" si="18"/>
        <v>82895.7</v>
      </c>
      <c r="I53" s="11">
        <f t="shared" si="18"/>
        <v>37484.800000000003</v>
      </c>
      <c r="J53" s="11">
        <f t="shared" si="18"/>
        <v>0</v>
      </c>
      <c r="K53" s="11">
        <f t="shared" si="18"/>
        <v>37484.800000000003</v>
      </c>
    </row>
    <row r="54" spans="1:11" hidden="1" x14ac:dyDescent="0.25">
      <c r="A54" s="15" t="s">
        <v>79</v>
      </c>
      <c r="B54" s="16" t="s">
        <v>80</v>
      </c>
      <c r="C54" s="51">
        <v>0</v>
      </c>
      <c r="D54" s="17">
        <v>0</v>
      </c>
      <c r="E54" s="18">
        <f>SUM(C54:D54)</f>
        <v>0</v>
      </c>
      <c r="F54" s="17">
        <v>0</v>
      </c>
      <c r="G54" s="17">
        <v>0</v>
      </c>
      <c r="H54" s="18">
        <f>SUM(F54:G54)</f>
        <v>0</v>
      </c>
      <c r="I54" s="17">
        <v>0</v>
      </c>
      <c r="J54" s="17">
        <v>0</v>
      </c>
      <c r="K54" s="18">
        <f>SUM(I54:J54)</f>
        <v>0</v>
      </c>
    </row>
    <row r="55" spans="1:11" ht="31.5" x14ac:dyDescent="0.25">
      <c r="A55" s="15" t="s">
        <v>81</v>
      </c>
      <c r="B55" s="16" t="s">
        <v>82</v>
      </c>
      <c r="C55" s="51">
        <v>130213.4</v>
      </c>
      <c r="D55" s="17">
        <v>0</v>
      </c>
      <c r="E55" s="18">
        <f>SUM(C55:D55)</f>
        <v>130213.4</v>
      </c>
      <c r="F55" s="17">
        <v>82895.7</v>
      </c>
      <c r="G55" s="17">
        <v>0</v>
      </c>
      <c r="H55" s="18">
        <f>SUM(F55:G55)</f>
        <v>82895.7</v>
      </c>
      <c r="I55" s="17">
        <v>37484.800000000003</v>
      </c>
      <c r="J55" s="17">
        <v>0</v>
      </c>
      <c r="K55" s="18">
        <f>SUM(I55:J55)</f>
        <v>37484.800000000003</v>
      </c>
    </row>
    <row r="56" spans="1:11" ht="21.75" customHeight="1" x14ac:dyDescent="0.25">
      <c r="A56" s="15" t="s">
        <v>83</v>
      </c>
      <c r="B56" s="16" t="s">
        <v>84</v>
      </c>
      <c r="C56" s="51">
        <v>0</v>
      </c>
      <c r="D56" s="17">
        <v>0</v>
      </c>
      <c r="E56" s="18">
        <f>SUM(C56:D56)</f>
        <v>0</v>
      </c>
      <c r="F56" s="17">
        <v>0</v>
      </c>
      <c r="G56" s="17">
        <v>0</v>
      </c>
      <c r="H56" s="18">
        <f>SUM(F56:G56)</f>
        <v>0</v>
      </c>
      <c r="I56" s="17">
        <v>0</v>
      </c>
      <c r="J56" s="17">
        <v>0</v>
      </c>
      <c r="K56" s="18">
        <f>SUM(I56:J56)</f>
        <v>0</v>
      </c>
    </row>
    <row r="57" spans="1:11" ht="31.5" x14ac:dyDescent="0.25">
      <c r="A57" s="8" t="s">
        <v>85</v>
      </c>
      <c r="B57" s="10" t="s">
        <v>86</v>
      </c>
      <c r="C57" s="43">
        <f t="shared" ref="C57:K57" si="19">SUM(C58:C74)</f>
        <v>1108635.3999999999</v>
      </c>
      <c r="D57" s="11">
        <f t="shared" si="19"/>
        <v>-1606.7999999999956</v>
      </c>
      <c r="E57" s="11">
        <f t="shared" si="19"/>
        <v>1107028.6000000001</v>
      </c>
      <c r="F57" s="11">
        <f t="shared" si="19"/>
        <v>484899.69999999995</v>
      </c>
      <c r="G57" s="11">
        <f t="shared" si="19"/>
        <v>0</v>
      </c>
      <c r="H57" s="11">
        <f t="shared" si="19"/>
        <v>484899.7</v>
      </c>
      <c r="I57" s="11">
        <f t="shared" si="19"/>
        <v>231540.60000000003</v>
      </c>
      <c r="J57" s="11">
        <f t="shared" si="19"/>
        <v>0</v>
      </c>
      <c r="K57" s="11">
        <f t="shared" si="19"/>
        <v>231540.60000000003</v>
      </c>
    </row>
    <row r="58" spans="1:11" ht="63" customHeight="1" x14ac:dyDescent="0.25">
      <c r="A58" s="15" t="s">
        <v>87</v>
      </c>
      <c r="B58" s="38" t="s">
        <v>88</v>
      </c>
      <c r="C58" s="51">
        <v>3848.7</v>
      </c>
      <c r="D58" s="17">
        <v>71727.7</v>
      </c>
      <c r="E58" s="18">
        <f t="shared" ref="E58:E93" si="20">SUM(C58:D58)</f>
        <v>75576.399999999994</v>
      </c>
      <c r="F58" s="17">
        <v>3848.7</v>
      </c>
      <c r="G58" s="17">
        <v>0</v>
      </c>
      <c r="H58" s="18">
        <f t="shared" ref="H58:H74" si="21">SUM(F58:G58)</f>
        <v>3848.7</v>
      </c>
      <c r="I58" s="17">
        <v>29321.7</v>
      </c>
      <c r="J58" s="17">
        <v>0</v>
      </c>
      <c r="K58" s="18">
        <f t="shared" ref="K58:K74" si="22">SUM(I58:J58)</f>
        <v>29321.7</v>
      </c>
    </row>
    <row r="59" spans="1:11" ht="35.25" customHeight="1" x14ac:dyDescent="0.25">
      <c r="A59" s="15" t="s">
        <v>89</v>
      </c>
      <c r="B59" s="38" t="s">
        <v>90</v>
      </c>
      <c r="C59" s="51">
        <v>169884.3</v>
      </c>
      <c r="D59" s="17">
        <v>47206.9</v>
      </c>
      <c r="E59" s="18">
        <f t="shared" si="20"/>
        <v>217091.19999999998</v>
      </c>
      <c r="F59" s="17">
        <v>235043</v>
      </c>
      <c r="G59" s="17">
        <v>17714.8</v>
      </c>
      <c r="H59" s="18">
        <f t="shared" si="21"/>
        <v>252757.8</v>
      </c>
      <c r="I59" s="17">
        <v>53456</v>
      </c>
      <c r="J59" s="17">
        <v>0</v>
      </c>
      <c r="K59" s="18">
        <f t="shared" si="22"/>
        <v>53456</v>
      </c>
    </row>
    <row r="60" spans="1:11" ht="63" x14ac:dyDescent="0.25">
      <c r="A60" s="40" t="s">
        <v>159</v>
      </c>
      <c r="B60" s="39" t="s">
        <v>160</v>
      </c>
      <c r="C60" s="51">
        <v>4342</v>
      </c>
      <c r="D60" s="17">
        <v>0</v>
      </c>
      <c r="E60" s="18">
        <f t="shared" si="20"/>
        <v>4342</v>
      </c>
      <c r="F60" s="17">
        <v>46485</v>
      </c>
      <c r="G60" s="17">
        <v>0</v>
      </c>
      <c r="H60" s="18">
        <f t="shared" si="21"/>
        <v>46485</v>
      </c>
      <c r="I60" s="17">
        <v>0</v>
      </c>
      <c r="J60" s="17">
        <v>0</v>
      </c>
      <c r="K60" s="18">
        <f t="shared" si="22"/>
        <v>0</v>
      </c>
    </row>
    <row r="61" spans="1:11" ht="47.25" x14ac:dyDescent="0.25">
      <c r="A61" s="15" t="s">
        <v>98</v>
      </c>
      <c r="B61" s="38" t="s">
        <v>99</v>
      </c>
      <c r="C61" s="51">
        <v>6150.3</v>
      </c>
      <c r="D61" s="17">
        <v>0</v>
      </c>
      <c r="E61" s="18">
        <f t="shared" si="20"/>
        <v>6150.3</v>
      </c>
      <c r="F61" s="17">
        <v>65853.399999999994</v>
      </c>
      <c r="G61" s="17">
        <v>0</v>
      </c>
      <c r="H61" s="18">
        <f t="shared" si="21"/>
        <v>65853.399999999994</v>
      </c>
      <c r="I61" s="17">
        <v>16784.400000000001</v>
      </c>
      <c r="J61" s="17">
        <v>0</v>
      </c>
      <c r="K61" s="18">
        <f t="shared" si="22"/>
        <v>16784.400000000001</v>
      </c>
    </row>
    <row r="62" spans="1:11" ht="47.25" hidden="1" x14ac:dyDescent="0.25">
      <c r="A62" s="15" t="s">
        <v>146</v>
      </c>
      <c r="B62" s="38" t="s">
        <v>150</v>
      </c>
      <c r="C62" s="51">
        <v>0</v>
      </c>
      <c r="D62" s="17">
        <v>0</v>
      </c>
      <c r="E62" s="18">
        <f t="shared" si="20"/>
        <v>0</v>
      </c>
      <c r="F62" s="17">
        <v>0</v>
      </c>
      <c r="G62" s="17">
        <v>0</v>
      </c>
      <c r="H62" s="18">
        <f t="shared" si="21"/>
        <v>0</v>
      </c>
      <c r="I62" s="17">
        <v>0</v>
      </c>
      <c r="J62" s="17">
        <v>0</v>
      </c>
      <c r="K62" s="18">
        <f t="shared" si="22"/>
        <v>0</v>
      </c>
    </row>
    <row r="63" spans="1:11" ht="47.25" hidden="1" x14ac:dyDescent="0.25">
      <c r="A63" s="15" t="s">
        <v>91</v>
      </c>
      <c r="B63" s="38" t="s">
        <v>151</v>
      </c>
      <c r="C63" s="51">
        <v>0</v>
      </c>
      <c r="D63" s="17">
        <v>0</v>
      </c>
      <c r="E63" s="18">
        <f t="shared" si="20"/>
        <v>0</v>
      </c>
      <c r="F63" s="17">
        <v>336.8</v>
      </c>
      <c r="G63" s="17">
        <v>0</v>
      </c>
      <c r="H63" s="18">
        <f t="shared" si="21"/>
        <v>336.8</v>
      </c>
      <c r="I63" s="17">
        <v>0</v>
      </c>
      <c r="J63" s="17">
        <v>0</v>
      </c>
      <c r="K63" s="18">
        <f t="shared" si="22"/>
        <v>0</v>
      </c>
    </row>
    <row r="64" spans="1:11" ht="78.75" hidden="1" customHeight="1" x14ac:dyDescent="0.25">
      <c r="A64" s="22" t="s">
        <v>92</v>
      </c>
      <c r="B64" s="20" t="s">
        <v>93</v>
      </c>
      <c r="C64" s="51"/>
      <c r="D64" s="17">
        <v>0</v>
      </c>
      <c r="E64" s="18">
        <f t="shared" si="20"/>
        <v>0</v>
      </c>
      <c r="F64" s="17"/>
      <c r="G64" s="17">
        <v>0</v>
      </c>
      <c r="H64" s="18">
        <f t="shared" si="21"/>
        <v>0</v>
      </c>
      <c r="I64" s="17"/>
      <c r="J64" s="17">
        <v>0</v>
      </c>
      <c r="K64" s="18">
        <f t="shared" si="22"/>
        <v>0</v>
      </c>
    </row>
    <row r="65" spans="1:11" ht="63" x14ac:dyDescent="0.25">
      <c r="A65" s="22" t="s">
        <v>147</v>
      </c>
      <c r="B65" s="38" t="s">
        <v>158</v>
      </c>
      <c r="C65" s="51">
        <v>49703.3</v>
      </c>
      <c r="D65" s="17">
        <v>0</v>
      </c>
      <c r="E65" s="18">
        <f t="shared" si="20"/>
        <v>49703.3</v>
      </c>
      <c r="F65" s="17">
        <v>27144.2</v>
      </c>
      <c r="G65" s="17">
        <v>0</v>
      </c>
      <c r="H65" s="18">
        <f t="shared" si="21"/>
        <v>27144.2</v>
      </c>
      <c r="I65" s="17">
        <v>28406.799999999999</v>
      </c>
      <c r="J65" s="17">
        <v>0</v>
      </c>
      <c r="K65" s="18">
        <f t="shared" si="22"/>
        <v>28406.799999999999</v>
      </c>
    </row>
    <row r="66" spans="1:11" ht="64.5" customHeight="1" x14ac:dyDescent="0.25">
      <c r="A66" s="22" t="s">
        <v>149</v>
      </c>
      <c r="B66" s="38" t="s">
        <v>148</v>
      </c>
      <c r="C66" s="51">
        <v>1750.3</v>
      </c>
      <c r="D66" s="17">
        <v>0</v>
      </c>
      <c r="E66" s="18">
        <f t="shared" si="20"/>
        <v>1750.3</v>
      </c>
      <c r="F66" s="17">
        <v>2333.3000000000002</v>
      </c>
      <c r="G66" s="17">
        <v>0</v>
      </c>
      <c r="H66" s="18">
        <f t="shared" si="21"/>
        <v>2333.3000000000002</v>
      </c>
      <c r="I66" s="17">
        <v>2333.3000000000002</v>
      </c>
      <c r="J66" s="17">
        <v>0</v>
      </c>
      <c r="K66" s="18">
        <f t="shared" si="22"/>
        <v>2333.3000000000002</v>
      </c>
    </row>
    <row r="67" spans="1:11" ht="63" x14ac:dyDescent="0.25">
      <c r="A67" s="23" t="s">
        <v>94</v>
      </c>
      <c r="B67" s="38" t="s">
        <v>95</v>
      </c>
      <c r="C67" s="51">
        <v>39501.199999999997</v>
      </c>
      <c r="D67" s="17">
        <v>0</v>
      </c>
      <c r="E67" s="18">
        <f t="shared" si="20"/>
        <v>39501.199999999997</v>
      </c>
      <c r="F67" s="17">
        <v>36230</v>
      </c>
      <c r="G67" s="17">
        <v>0</v>
      </c>
      <c r="H67" s="18">
        <f t="shared" si="21"/>
        <v>36230</v>
      </c>
      <c r="I67" s="17">
        <v>35007.9</v>
      </c>
      <c r="J67" s="17">
        <v>0</v>
      </c>
      <c r="K67" s="18">
        <f t="shared" si="22"/>
        <v>35007.9</v>
      </c>
    </row>
    <row r="68" spans="1:11" ht="47.25" x14ac:dyDescent="0.25">
      <c r="A68" s="24" t="s">
        <v>170</v>
      </c>
      <c r="B68" s="38" t="s">
        <v>171</v>
      </c>
      <c r="C68" s="51">
        <v>71727.7</v>
      </c>
      <c r="D68" s="17">
        <v>-71727.7</v>
      </c>
      <c r="E68" s="18">
        <f t="shared" ref="E68" si="23">SUM(C68:D68)</f>
        <v>0</v>
      </c>
      <c r="F68" s="17"/>
      <c r="G68" s="17"/>
      <c r="H68" s="18"/>
      <c r="I68" s="17"/>
      <c r="J68" s="17"/>
      <c r="K68" s="18"/>
    </row>
    <row r="69" spans="1:11" ht="31.5" x14ac:dyDescent="0.25">
      <c r="A69" s="24" t="s">
        <v>96</v>
      </c>
      <c r="B69" s="38" t="s">
        <v>97</v>
      </c>
      <c r="C69" s="53">
        <v>23429</v>
      </c>
      <c r="D69" s="54">
        <v>-1606.8</v>
      </c>
      <c r="E69" s="18">
        <f t="shared" si="20"/>
        <v>21822.2</v>
      </c>
      <c r="F69" s="17">
        <v>22187.8</v>
      </c>
      <c r="G69" s="17">
        <v>0</v>
      </c>
      <c r="H69" s="18">
        <f t="shared" si="21"/>
        <v>22187.8</v>
      </c>
      <c r="I69" s="17">
        <v>22036.7</v>
      </c>
      <c r="J69" s="17">
        <v>0</v>
      </c>
      <c r="K69" s="18">
        <f t="shared" si="22"/>
        <v>22036.7</v>
      </c>
    </row>
    <row r="70" spans="1:11" ht="47.25" hidden="1" customHeight="1" x14ac:dyDescent="0.25">
      <c r="A70" s="15" t="s">
        <v>98</v>
      </c>
      <c r="B70" s="16" t="s">
        <v>99</v>
      </c>
      <c r="C70" s="50"/>
      <c r="D70" s="54">
        <v>0</v>
      </c>
      <c r="E70" s="18">
        <f t="shared" si="20"/>
        <v>0</v>
      </c>
      <c r="F70" s="18"/>
      <c r="G70" s="17">
        <v>0</v>
      </c>
      <c r="H70" s="18">
        <f t="shared" si="21"/>
        <v>0</v>
      </c>
      <c r="I70" s="18"/>
      <c r="J70" s="17">
        <v>0</v>
      </c>
      <c r="K70" s="18">
        <f t="shared" si="22"/>
        <v>0</v>
      </c>
    </row>
    <row r="71" spans="1:11" ht="31.5" x14ac:dyDescent="0.25">
      <c r="A71" s="15" t="s">
        <v>100</v>
      </c>
      <c r="B71" s="38" t="s">
        <v>101</v>
      </c>
      <c r="C71" s="50">
        <v>130.9</v>
      </c>
      <c r="D71" s="54">
        <v>0</v>
      </c>
      <c r="E71" s="18">
        <f t="shared" si="20"/>
        <v>130.9</v>
      </c>
      <c r="F71" s="18">
        <v>142.9</v>
      </c>
      <c r="G71" s="17">
        <v>0</v>
      </c>
      <c r="H71" s="18">
        <f t="shared" si="21"/>
        <v>142.9</v>
      </c>
      <c r="I71" s="18">
        <v>143</v>
      </c>
      <c r="J71" s="17">
        <v>0</v>
      </c>
      <c r="K71" s="18">
        <f t="shared" si="22"/>
        <v>143</v>
      </c>
    </row>
    <row r="72" spans="1:11" ht="31.5" x14ac:dyDescent="0.25">
      <c r="A72" s="15" t="s">
        <v>102</v>
      </c>
      <c r="B72" s="38" t="s">
        <v>103</v>
      </c>
      <c r="C72" s="50">
        <v>9694.1</v>
      </c>
      <c r="D72" s="54">
        <v>0</v>
      </c>
      <c r="E72" s="18">
        <f t="shared" si="20"/>
        <v>9694.1</v>
      </c>
      <c r="F72" s="18">
        <v>11433.1</v>
      </c>
      <c r="G72" s="17">
        <v>0</v>
      </c>
      <c r="H72" s="18">
        <f t="shared" si="21"/>
        <v>11433.1</v>
      </c>
      <c r="I72" s="18">
        <v>7014.7</v>
      </c>
      <c r="J72" s="17">
        <v>0</v>
      </c>
      <c r="K72" s="18">
        <f t="shared" si="22"/>
        <v>7014.7</v>
      </c>
    </row>
    <row r="73" spans="1:11" ht="31.5" x14ac:dyDescent="0.25">
      <c r="A73" s="15" t="s">
        <v>172</v>
      </c>
      <c r="B73" s="38" t="s">
        <v>173</v>
      </c>
      <c r="C73" s="50">
        <v>143522.29999999999</v>
      </c>
      <c r="D73" s="54">
        <v>0</v>
      </c>
      <c r="E73" s="18">
        <f t="shared" si="20"/>
        <v>143522.29999999999</v>
      </c>
      <c r="F73" s="18">
        <v>0</v>
      </c>
      <c r="G73" s="17">
        <v>0</v>
      </c>
      <c r="H73" s="18">
        <f t="shared" si="21"/>
        <v>0</v>
      </c>
      <c r="I73" s="18">
        <v>0</v>
      </c>
      <c r="J73" s="17">
        <v>0</v>
      </c>
      <c r="K73" s="18">
        <f t="shared" si="22"/>
        <v>0</v>
      </c>
    </row>
    <row r="74" spans="1:11" ht="18.75" customHeight="1" x14ac:dyDescent="0.25">
      <c r="A74" s="15" t="s">
        <v>104</v>
      </c>
      <c r="B74" s="16" t="s">
        <v>105</v>
      </c>
      <c r="C74" s="18">
        <v>584951.30000000005</v>
      </c>
      <c r="D74" s="17">
        <v>-47206.9</v>
      </c>
      <c r="E74" s="18">
        <f t="shared" si="20"/>
        <v>537744.4</v>
      </c>
      <c r="F74" s="18">
        <v>33861.5</v>
      </c>
      <c r="G74" s="17">
        <v>-17714.8</v>
      </c>
      <c r="H74" s="18">
        <f t="shared" si="21"/>
        <v>16146.7</v>
      </c>
      <c r="I74" s="18">
        <v>37036.1</v>
      </c>
      <c r="J74" s="17">
        <v>0</v>
      </c>
      <c r="K74" s="18">
        <f t="shared" si="22"/>
        <v>37036.1</v>
      </c>
    </row>
    <row r="75" spans="1:11" ht="35.25" customHeight="1" x14ac:dyDescent="0.25">
      <c r="A75" s="8" t="s">
        <v>106</v>
      </c>
      <c r="B75" s="10" t="s">
        <v>107</v>
      </c>
      <c r="C75" s="13">
        <f t="shared" ref="C75:K75" si="24">SUM(C76:C81)</f>
        <v>1558074.5000000002</v>
      </c>
      <c r="D75" s="13">
        <f t="shared" si="24"/>
        <v>0</v>
      </c>
      <c r="E75" s="13">
        <f t="shared" si="24"/>
        <v>1558074.5000000002</v>
      </c>
      <c r="F75" s="13">
        <f t="shared" si="24"/>
        <v>1556091.4000000001</v>
      </c>
      <c r="G75" s="13">
        <f t="shared" si="24"/>
        <v>0</v>
      </c>
      <c r="H75" s="13">
        <f t="shared" si="24"/>
        <v>1556091.4000000001</v>
      </c>
      <c r="I75" s="13">
        <f t="shared" si="24"/>
        <v>1578534.0999999999</v>
      </c>
      <c r="J75" s="13">
        <f t="shared" si="24"/>
        <v>0</v>
      </c>
      <c r="K75" s="13">
        <f t="shared" si="24"/>
        <v>1578534.0999999999</v>
      </c>
    </row>
    <row r="76" spans="1:11" ht="33.75" customHeight="1" x14ac:dyDescent="0.25">
      <c r="A76" s="15" t="s">
        <v>108</v>
      </c>
      <c r="B76" s="30" t="s">
        <v>109</v>
      </c>
      <c r="C76" s="18">
        <v>1516230.8</v>
      </c>
      <c r="D76" s="17">
        <v>0</v>
      </c>
      <c r="E76" s="18">
        <f t="shared" si="20"/>
        <v>1516230.8</v>
      </c>
      <c r="F76" s="18">
        <v>1513865.4</v>
      </c>
      <c r="G76" s="17">
        <v>0</v>
      </c>
      <c r="H76" s="18">
        <f t="shared" ref="H76:H88" si="25">SUM(F76:G76)</f>
        <v>1513865.4</v>
      </c>
      <c r="I76" s="18">
        <v>1535941.1</v>
      </c>
      <c r="J76" s="17">
        <v>0</v>
      </c>
      <c r="K76" s="18">
        <f t="shared" ref="K76:K88" si="26">SUM(I76:J76)</f>
        <v>1535941.1</v>
      </c>
    </row>
    <row r="77" spans="1:11" ht="78.75" x14ac:dyDescent="0.25">
      <c r="A77" s="15" t="s">
        <v>110</v>
      </c>
      <c r="B77" s="30" t="s">
        <v>111</v>
      </c>
      <c r="C77" s="18">
        <v>28679</v>
      </c>
      <c r="D77" s="17">
        <v>0</v>
      </c>
      <c r="E77" s="18">
        <f t="shared" si="20"/>
        <v>28679</v>
      </c>
      <c r="F77" s="18">
        <v>30731</v>
      </c>
      <c r="G77" s="17">
        <v>0</v>
      </c>
      <c r="H77" s="18">
        <f t="shared" si="25"/>
        <v>30731</v>
      </c>
      <c r="I77" s="18">
        <v>30731</v>
      </c>
      <c r="J77" s="17">
        <v>0</v>
      </c>
      <c r="K77" s="18">
        <f t="shared" si="26"/>
        <v>30731</v>
      </c>
    </row>
    <row r="78" spans="1:11" ht="50.25" customHeight="1" x14ac:dyDescent="0.25">
      <c r="A78" s="15" t="s">
        <v>112</v>
      </c>
      <c r="B78" s="30" t="s">
        <v>113</v>
      </c>
      <c r="C78" s="18">
        <v>6304</v>
      </c>
      <c r="D78" s="17">
        <v>0</v>
      </c>
      <c r="E78" s="18">
        <f t="shared" si="20"/>
        <v>6304</v>
      </c>
      <c r="F78" s="18">
        <v>5601.6</v>
      </c>
      <c r="G78" s="17">
        <v>0</v>
      </c>
      <c r="H78" s="18">
        <f t="shared" si="25"/>
        <v>5601.6</v>
      </c>
      <c r="I78" s="18">
        <v>5805.9</v>
      </c>
      <c r="J78" s="17">
        <v>0</v>
      </c>
      <c r="K78" s="18">
        <f t="shared" si="26"/>
        <v>5805.9</v>
      </c>
    </row>
    <row r="79" spans="1:11" ht="63" x14ac:dyDescent="0.25">
      <c r="A79" s="15" t="s">
        <v>114</v>
      </c>
      <c r="B79" s="30" t="s">
        <v>115</v>
      </c>
      <c r="C79" s="18">
        <v>5.0999999999999996</v>
      </c>
      <c r="D79" s="17">
        <v>0</v>
      </c>
      <c r="E79" s="18">
        <f t="shared" si="20"/>
        <v>5.0999999999999996</v>
      </c>
      <c r="F79" s="18">
        <v>12.6</v>
      </c>
      <c r="G79" s="17">
        <v>0</v>
      </c>
      <c r="H79" s="18">
        <f t="shared" si="25"/>
        <v>12.6</v>
      </c>
      <c r="I79" s="18">
        <v>0.2</v>
      </c>
      <c r="J79" s="17">
        <v>0</v>
      </c>
      <c r="K79" s="18">
        <f t="shared" si="26"/>
        <v>0.2</v>
      </c>
    </row>
    <row r="80" spans="1:11" ht="34.5" customHeight="1" x14ac:dyDescent="0.25">
      <c r="A80" s="15" t="s">
        <v>116</v>
      </c>
      <c r="B80" s="30" t="s">
        <v>117</v>
      </c>
      <c r="C80" s="18">
        <v>6855.6</v>
      </c>
      <c r="D80" s="17">
        <v>0</v>
      </c>
      <c r="E80" s="18">
        <f t="shared" si="20"/>
        <v>6855.6</v>
      </c>
      <c r="F80" s="18">
        <v>5880.8</v>
      </c>
      <c r="G80" s="17">
        <v>0</v>
      </c>
      <c r="H80" s="18">
        <f t="shared" si="25"/>
        <v>5880.8</v>
      </c>
      <c r="I80" s="18">
        <v>6055.9</v>
      </c>
      <c r="J80" s="17">
        <v>0</v>
      </c>
      <c r="K80" s="18">
        <f t="shared" si="26"/>
        <v>6055.9</v>
      </c>
    </row>
    <row r="81" spans="1:11" ht="20.25" hidden="1" customHeight="1" x14ac:dyDescent="0.25">
      <c r="A81" s="15" t="s">
        <v>118</v>
      </c>
      <c r="B81" s="16" t="s">
        <v>119</v>
      </c>
      <c r="C81" s="18">
        <v>0</v>
      </c>
      <c r="D81" s="18">
        <v>0</v>
      </c>
      <c r="E81" s="18">
        <f t="shared" si="20"/>
        <v>0</v>
      </c>
      <c r="F81" s="18">
        <v>0</v>
      </c>
      <c r="G81" s="18">
        <v>0</v>
      </c>
      <c r="H81" s="18">
        <f t="shared" si="25"/>
        <v>0</v>
      </c>
      <c r="I81" s="18">
        <v>0</v>
      </c>
      <c r="J81" s="18">
        <v>0</v>
      </c>
      <c r="K81" s="18">
        <f t="shared" si="26"/>
        <v>0</v>
      </c>
    </row>
    <row r="82" spans="1:11" ht="20.25" customHeight="1" x14ac:dyDescent="0.25">
      <c r="A82" s="8" t="s">
        <v>120</v>
      </c>
      <c r="B82" s="10" t="s">
        <v>121</v>
      </c>
      <c r="C82" s="13">
        <f t="shared" ref="C82:K82" si="27">SUM(C83:C84)</f>
        <v>35516.400000000001</v>
      </c>
      <c r="D82" s="13">
        <f t="shared" si="27"/>
        <v>33533.9</v>
      </c>
      <c r="E82" s="13">
        <f t="shared" si="27"/>
        <v>69050.3</v>
      </c>
      <c r="F82" s="13">
        <f t="shared" si="27"/>
        <v>42233.1</v>
      </c>
      <c r="G82" s="13">
        <f t="shared" si="27"/>
        <v>0</v>
      </c>
      <c r="H82" s="13">
        <f t="shared" si="27"/>
        <v>42233.1</v>
      </c>
      <c r="I82" s="13">
        <f t="shared" si="27"/>
        <v>42233.1</v>
      </c>
      <c r="J82" s="13">
        <f t="shared" si="27"/>
        <v>0</v>
      </c>
      <c r="K82" s="13">
        <f t="shared" si="27"/>
        <v>42233.1</v>
      </c>
    </row>
    <row r="83" spans="1:11" ht="119.25" customHeight="1" x14ac:dyDescent="0.25">
      <c r="A83" s="15" t="s">
        <v>122</v>
      </c>
      <c r="B83" s="30" t="s">
        <v>152</v>
      </c>
      <c r="C83" s="17">
        <v>29373.1</v>
      </c>
      <c r="D83" s="17">
        <v>0</v>
      </c>
      <c r="E83" s="18">
        <f t="shared" ref="E83" si="28">SUM(C83:D83)</f>
        <v>29373.1</v>
      </c>
      <c r="F83" s="17">
        <v>36247.699999999997</v>
      </c>
      <c r="G83" s="17">
        <v>0</v>
      </c>
      <c r="H83" s="18">
        <f t="shared" ref="H83" si="29">SUM(F83:G83)</f>
        <v>36247.699999999997</v>
      </c>
      <c r="I83" s="17">
        <v>36247.699999999997</v>
      </c>
      <c r="J83" s="17">
        <v>0</v>
      </c>
      <c r="K83" s="18">
        <f t="shared" ref="K83" si="30">SUM(I83:J83)</f>
        <v>36247.699999999997</v>
      </c>
    </row>
    <row r="84" spans="1:11" ht="31.5" x14ac:dyDescent="0.25">
      <c r="A84" s="15" t="s">
        <v>123</v>
      </c>
      <c r="B84" s="16" t="s">
        <v>124</v>
      </c>
      <c r="C84" s="18">
        <v>6143.3</v>
      </c>
      <c r="D84" s="18">
        <v>33533.9</v>
      </c>
      <c r="E84" s="18">
        <f t="shared" si="20"/>
        <v>39677.200000000004</v>
      </c>
      <c r="F84" s="18">
        <v>5985.4</v>
      </c>
      <c r="G84" s="18">
        <v>0</v>
      </c>
      <c r="H84" s="18">
        <f t="shared" si="25"/>
        <v>5985.4</v>
      </c>
      <c r="I84" s="18">
        <v>5985.4</v>
      </c>
      <c r="J84" s="18">
        <v>0</v>
      </c>
      <c r="K84" s="18">
        <f t="shared" si="26"/>
        <v>5985.4</v>
      </c>
    </row>
    <row r="85" spans="1:11" ht="31.5" hidden="1" customHeight="1" x14ac:dyDescent="0.25">
      <c r="A85" s="25" t="s">
        <v>125</v>
      </c>
      <c r="B85" s="26" t="s">
        <v>126</v>
      </c>
      <c r="C85" s="13">
        <f>SUM(C86)</f>
        <v>0</v>
      </c>
      <c r="D85" s="13">
        <f>SUM(D86)</f>
        <v>0</v>
      </c>
      <c r="E85" s="13">
        <f t="shared" si="20"/>
        <v>0</v>
      </c>
      <c r="F85" s="13">
        <f>SUM(F86)</f>
        <v>0</v>
      </c>
      <c r="G85" s="13">
        <f>SUM(G86)</f>
        <v>0</v>
      </c>
      <c r="H85" s="13">
        <f t="shared" si="25"/>
        <v>0</v>
      </c>
      <c r="I85" s="13">
        <f>SUM(I86)</f>
        <v>0</v>
      </c>
      <c r="J85" s="13">
        <f>SUM(J86)</f>
        <v>0</v>
      </c>
      <c r="K85" s="13">
        <f t="shared" si="26"/>
        <v>0</v>
      </c>
    </row>
    <row r="86" spans="1:11" ht="37.5" hidden="1" customHeight="1" x14ac:dyDescent="0.25">
      <c r="A86" s="27" t="s">
        <v>127</v>
      </c>
      <c r="B86" s="31" t="s">
        <v>128</v>
      </c>
      <c r="C86" s="18">
        <v>0</v>
      </c>
      <c r="D86" s="18">
        <v>0</v>
      </c>
      <c r="E86" s="18">
        <f t="shared" si="20"/>
        <v>0</v>
      </c>
      <c r="F86" s="18">
        <v>0</v>
      </c>
      <c r="G86" s="18">
        <v>0</v>
      </c>
      <c r="H86" s="18">
        <f t="shared" si="25"/>
        <v>0</v>
      </c>
      <c r="I86" s="18">
        <v>0</v>
      </c>
      <c r="J86" s="18">
        <v>0</v>
      </c>
      <c r="K86" s="18">
        <f t="shared" si="26"/>
        <v>0</v>
      </c>
    </row>
    <row r="87" spans="1:11" ht="31.5" hidden="1" x14ac:dyDescent="0.25">
      <c r="A87" s="25" t="s">
        <v>129</v>
      </c>
      <c r="B87" s="26" t="s">
        <v>130</v>
      </c>
      <c r="C87" s="13">
        <f>SUM(C88)</f>
        <v>0</v>
      </c>
      <c r="D87" s="13">
        <f>SUM(D88)</f>
        <v>0</v>
      </c>
      <c r="E87" s="13">
        <f t="shared" si="20"/>
        <v>0</v>
      </c>
      <c r="F87" s="13">
        <f>SUM(F88)</f>
        <v>0</v>
      </c>
      <c r="G87" s="13">
        <f>SUM(G88)</f>
        <v>0</v>
      </c>
      <c r="H87" s="13">
        <f t="shared" si="25"/>
        <v>0</v>
      </c>
      <c r="I87" s="13">
        <f>SUM(I88)</f>
        <v>0</v>
      </c>
      <c r="J87" s="13">
        <f>SUM(J88)</f>
        <v>0</v>
      </c>
      <c r="K87" s="13">
        <f t="shared" si="26"/>
        <v>0</v>
      </c>
    </row>
    <row r="88" spans="1:11" ht="31.5" hidden="1" x14ac:dyDescent="0.25">
      <c r="A88" s="27" t="s">
        <v>131</v>
      </c>
      <c r="B88" s="28" t="s">
        <v>132</v>
      </c>
      <c r="C88" s="18">
        <v>0</v>
      </c>
      <c r="D88" s="18">
        <v>0</v>
      </c>
      <c r="E88" s="18">
        <f t="shared" si="20"/>
        <v>0</v>
      </c>
      <c r="F88" s="18">
        <v>0</v>
      </c>
      <c r="G88" s="18">
        <v>0</v>
      </c>
      <c r="H88" s="18">
        <f t="shared" si="25"/>
        <v>0</v>
      </c>
      <c r="I88" s="18">
        <v>0</v>
      </c>
      <c r="J88" s="18">
        <v>0</v>
      </c>
      <c r="K88" s="18">
        <f t="shared" si="26"/>
        <v>0</v>
      </c>
    </row>
    <row r="89" spans="1:11" ht="20.25" hidden="1" customHeight="1" x14ac:dyDescent="0.25">
      <c r="A89" s="25" t="s">
        <v>137</v>
      </c>
      <c r="B89" s="26" t="s">
        <v>140</v>
      </c>
      <c r="C89" s="13">
        <f>SUM(C90)</f>
        <v>0</v>
      </c>
      <c r="D89" s="13">
        <f>SUM(D90)</f>
        <v>0</v>
      </c>
      <c r="E89" s="13">
        <f t="shared" ref="E89:E90" si="31">SUM(C89:D89)</f>
        <v>0</v>
      </c>
      <c r="F89" s="18"/>
      <c r="G89" s="18"/>
      <c r="H89" s="18"/>
      <c r="I89" s="18"/>
      <c r="J89" s="18"/>
      <c r="K89" s="18"/>
    </row>
    <row r="90" spans="1:11" ht="31.5" hidden="1" x14ac:dyDescent="0.25">
      <c r="A90" s="27" t="s">
        <v>138</v>
      </c>
      <c r="B90" s="28" t="s">
        <v>139</v>
      </c>
      <c r="C90" s="18">
        <v>0</v>
      </c>
      <c r="D90" s="18">
        <v>0</v>
      </c>
      <c r="E90" s="18">
        <f t="shared" si="31"/>
        <v>0</v>
      </c>
      <c r="F90" s="18"/>
      <c r="G90" s="18"/>
      <c r="H90" s="18"/>
      <c r="I90" s="18"/>
      <c r="J90" s="18"/>
      <c r="K90" s="18"/>
    </row>
    <row r="91" spans="1:11" s="14" customFormat="1" ht="42.75" x14ac:dyDescent="0.25">
      <c r="A91" s="25" t="s">
        <v>133</v>
      </c>
      <c r="B91" s="32" t="s">
        <v>134</v>
      </c>
      <c r="C91" s="13">
        <f>SUM(C93+C92)</f>
        <v>0</v>
      </c>
      <c r="D91" s="13">
        <f t="shared" ref="D91:K91" si="32">SUM(D93+D92)</f>
        <v>-7.8</v>
      </c>
      <c r="E91" s="13">
        <f t="shared" si="32"/>
        <v>-7.8</v>
      </c>
      <c r="F91" s="13">
        <f t="shared" si="32"/>
        <v>0</v>
      </c>
      <c r="G91" s="13">
        <f t="shared" si="32"/>
        <v>0</v>
      </c>
      <c r="H91" s="13">
        <f t="shared" si="32"/>
        <v>0</v>
      </c>
      <c r="I91" s="13">
        <f t="shared" si="32"/>
        <v>0</v>
      </c>
      <c r="J91" s="13">
        <f t="shared" si="32"/>
        <v>0</v>
      </c>
      <c r="K91" s="13">
        <f t="shared" si="32"/>
        <v>0</v>
      </c>
    </row>
    <row r="92" spans="1:11" ht="60" x14ac:dyDescent="0.25">
      <c r="A92" s="27" t="s">
        <v>176</v>
      </c>
      <c r="B92" s="33" t="s">
        <v>177</v>
      </c>
      <c r="C92" s="18">
        <v>0</v>
      </c>
      <c r="D92" s="18">
        <v>-7.5</v>
      </c>
      <c r="E92" s="18">
        <f t="shared" si="20"/>
        <v>-7.5</v>
      </c>
      <c r="F92" s="18">
        <v>0</v>
      </c>
      <c r="G92" s="18">
        <v>0</v>
      </c>
      <c r="H92" s="18">
        <f t="shared" ref="H92:H93" si="33">SUM(F92:G92)</f>
        <v>0</v>
      </c>
      <c r="I92" s="18">
        <v>0</v>
      </c>
      <c r="J92" s="18">
        <v>0</v>
      </c>
      <c r="K92" s="18">
        <f t="shared" ref="K92:K93" si="34">SUM(I92:J92)</f>
        <v>0</v>
      </c>
    </row>
    <row r="93" spans="1:11" ht="47.25" x14ac:dyDescent="0.25">
      <c r="A93" s="27" t="s">
        <v>135</v>
      </c>
      <c r="B93" s="31" t="s">
        <v>136</v>
      </c>
      <c r="C93" s="18">
        <v>0</v>
      </c>
      <c r="D93" s="18">
        <v>-0.3</v>
      </c>
      <c r="E93" s="18">
        <f t="shared" si="20"/>
        <v>-0.3</v>
      </c>
      <c r="F93" s="18">
        <v>0</v>
      </c>
      <c r="G93" s="18">
        <v>0</v>
      </c>
      <c r="H93" s="18">
        <f t="shared" si="33"/>
        <v>0</v>
      </c>
      <c r="I93" s="18">
        <v>0</v>
      </c>
      <c r="J93" s="18">
        <v>0</v>
      </c>
      <c r="K93" s="18">
        <f t="shared" si="34"/>
        <v>0</v>
      </c>
    </row>
    <row r="94" spans="1:11" x14ac:dyDescent="0.25">
      <c r="B94" s="29"/>
    </row>
  </sheetData>
  <mergeCells count="7">
    <mergeCell ref="D2:E2"/>
    <mergeCell ref="A4:K4"/>
    <mergeCell ref="A7:A8"/>
    <mergeCell ref="B7:B8"/>
    <mergeCell ref="C7:E7"/>
    <mergeCell ref="F7:H7"/>
    <mergeCell ref="I7:K7"/>
  </mergeCells>
  <printOptions horizontalCentered="1"/>
  <pageMargins left="0.39370078740157483" right="0.39370078740157483" top="0.59055118110236227" bottom="0.47244094488188981" header="0.19685039370078741" footer="0.19685039370078741"/>
  <pageSetup paperSize="9" scale="6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Гущина Ирина Анатольевна</cp:lastModifiedBy>
  <cp:lastPrinted>2024-04-04T07:08:27Z</cp:lastPrinted>
  <dcterms:created xsi:type="dcterms:W3CDTF">2017-04-10T05:27:20Z</dcterms:created>
  <dcterms:modified xsi:type="dcterms:W3CDTF">2024-04-05T09:32:36Z</dcterms:modified>
</cp:coreProperties>
</file>