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845" windowHeight="10410" activeTab="1"/>
  </bookViews>
  <sheets>
    <sheet name="Лист1" sheetId="1" r:id="rId1"/>
    <sheet name="Лист2" sheetId="2" r:id="rId2"/>
  </sheets>
  <definedNames>
    <definedName name="_xlnm.Print_Area" localSheetId="0">'Лист1'!$A$1:$F$98</definedName>
    <definedName name="_xlnm.Print_Area" localSheetId="1">'Лист2'!$A$1:$G$96</definedName>
  </definedNames>
  <calcPr fullCalcOnLoad="1" refMode="R1C1"/>
</workbook>
</file>

<file path=xl/sharedStrings.xml><?xml version="1.0" encoding="utf-8"?>
<sst xmlns="http://schemas.openxmlformats.org/spreadsheetml/2006/main" count="270" uniqueCount="251">
  <si>
    <t>Наименование сведений</t>
  </si>
  <si>
    <t>Отчетный период к предыдущему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</si>
  <si>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</si>
  <si>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</si>
  <si>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</si>
  <si>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</si>
  <si>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</si>
  <si>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</si>
  <si>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</si>
  <si>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</si>
  <si>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</si>
  <si>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</si>
  <si>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</si>
  <si>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6.1</t>
  </si>
  <si>
    <t xml:space="preserve">6.2 </t>
  </si>
  <si>
    <t>в том числе:</t>
  </si>
  <si>
    <t>7.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</si>
  <si>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</si>
  <si>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</si>
  <si>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</si>
  <si>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</si>
  <si>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</si>
  <si>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</si>
  <si>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</si>
  <si>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</si>
  <si>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</si>
  <si>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</si>
  <si>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</si>
  <si>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</si>
  <si>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</si>
  <si>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</si>
  <si>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</si>
  <si>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</si>
  <si>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</si>
  <si>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</si>
  <si>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</si>
  <si>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</si>
  <si>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</si>
  <si>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</si>
  <si>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</si>
  <si>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</si>
  <si>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</si>
  <si>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</si>
  <si>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</si>
  <si>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</si>
  <si>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</si>
  <si>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</si>
  <si>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</si>
  <si>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</si>
  <si>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Принято к сведению</t>
  </si>
  <si>
    <t xml:space="preserve">лица из числа детей-сирот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</si>
  <si>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</si>
  <si>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</si>
  <si>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</si>
  <si>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</si>
  <si>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</si>
  <si>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</si>
  <si>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</si>
  <si>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</si>
  <si>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</si>
  <si>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</si>
  <si>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Физическая культура и спорт</t>
  </si>
  <si>
    <t>Оказание материальной помощи</t>
  </si>
  <si>
    <t>Градостроительство и архитектура</t>
  </si>
  <si>
    <t>Строительство</t>
  </si>
  <si>
    <t>Использование и охрана земель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</si>
  <si>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</si>
  <si>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</si>
  <si>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</si>
  <si>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</si>
  <si>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</si>
  <si>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</si>
  <si>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</si>
  <si>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</si>
  <si>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Образование</t>
  </si>
  <si>
    <t>Запросы архивных данных</t>
  </si>
  <si>
    <t>Обмен жил. помещений, оформ договора соц. найма</t>
  </si>
  <si>
    <t>Ответственность за нарушение законодательства</t>
  </si>
  <si>
    <t>Постановка на учет и восстанов. в очереди на жилье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</si>
  <si>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</si>
  <si>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</si>
  <si>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</si>
  <si>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</si>
  <si>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</si>
  <si>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</si>
  <si>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</si>
  <si>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</si>
  <si>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</si>
  <si>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</si>
  <si>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</si>
  <si>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</si>
  <si>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</si>
  <si>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</si>
  <si>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</si>
  <si>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</si>
  <si>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</si>
  <si>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</si>
  <si>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</si>
  <si>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</si>
  <si>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</si>
  <si>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</si>
  <si>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</si>
  <si>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</si>
  <si>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</si>
  <si>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</si>
  <si>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</si>
  <si>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</si>
  <si>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</si>
  <si>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</si>
  <si>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</si>
  <si>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</si>
  <si>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</si>
  <si>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</si>
  <si>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</si>
  <si>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</si>
  <si>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</si>
  <si>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</si>
  <si>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</si>
  <si>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</si>
  <si>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</si>
  <si>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</si>
  <si>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4.5.</t>
  </si>
  <si>
    <t>5.1.</t>
  </si>
  <si>
    <t>5.2.</t>
  </si>
  <si>
    <t>5.1.2.</t>
  </si>
  <si>
    <t>5.1.4.</t>
  </si>
  <si>
    <t>5.1.5.</t>
  </si>
  <si>
    <t>5.1.7.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</si>
  <si>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</si>
  <si>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</si>
  <si>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</si>
  <si>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</si>
  <si>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</si>
  <si>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</si>
  <si>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</si>
  <si>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</si>
  <si>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5.2.6.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</si>
  <si>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</si>
  <si>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</si>
  <si>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8.1.</t>
  </si>
  <si>
    <t>8.2.</t>
  </si>
  <si>
    <t>8.3.</t>
  </si>
  <si>
    <t xml:space="preserve">Количество вопросов, содержащихся:    </t>
  </si>
  <si>
    <t>1.6.</t>
  </si>
  <si>
    <t>Предоставление доп. льгот отдельным кат. Граждан</t>
  </si>
  <si>
    <t>1.7.</t>
  </si>
  <si>
    <t>5.2.8.</t>
  </si>
  <si>
    <t>Результаты рассмотрения:</t>
  </si>
  <si>
    <r>
      <t xml:space="preserve">  семьи имеющие ребенка-инвалида</t>
    </r>
    <r>
      <rPr>
        <sz val="13"/>
        <rFont val="Times New Roman"/>
        <family val="1"/>
      </rPr>
      <t xml:space="preserve"> </t>
    </r>
  </si>
  <si>
    <t>Глава города Югорска</t>
  </si>
  <si>
    <t>Принято всего граждан на личных приёмах,</t>
  </si>
  <si>
    <t>Местное самоуправления</t>
  </si>
  <si>
    <t>1.8.</t>
  </si>
  <si>
    <t>4.2.</t>
  </si>
  <si>
    <t>4.3.</t>
  </si>
  <si>
    <t>4.4.</t>
  </si>
  <si>
    <t>Охрана и использование животного мира</t>
  </si>
  <si>
    <t>3.9.</t>
  </si>
  <si>
    <t>Капитальный ремонт общего имущества</t>
  </si>
  <si>
    <t xml:space="preserve">    - направлено для рассмотрения</t>
  </si>
  <si>
    <t xml:space="preserve">    - направлено запросов по обращениям</t>
  </si>
  <si>
    <t xml:space="preserve">   из вышестоящих органов:</t>
  </si>
  <si>
    <t>Приборы учета коммунальных ресурсов</t>
  </si>
  <si>
    <t>Оплата ком.услуг</t>
  </si>
  <si>
    <t>Транспорт и связь, дорожные знаки, размещение автостоянок</t>
  </si>
  <si>
    <t>Управляющие организации, ТСЖ, ТСН и др.</t>
  </si>
  <si>
    <t>Гос.регулировние деятельности в области связи</t>
  </si>
  <si>
    <t>Разрешение гражданско-правовых споров и иных имущ.дел</t>
  </si>
  <si>
    <t>Компесационные выплаты за причиненный мат.ущерб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</si>
  <si>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</si>
  <si>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</si>
  <si>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</si>
  <si>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</si>
  <si>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</si>
  <si>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</si>
  <si>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</si>
  <si>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</si>
  <si>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</si>
  <si>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4.6.</t>
  </si>
  <si>
    <t>3.10.</t>
  </si>
  <si>
    <t>3.11.</t>
  </si>
  <si>
    <t>3.12.</t>
  </si>
  <si>
    <t>2.7.</t>
  </si>
  <si>
    <t>5.1.13.</t>
  </si>
  <si>
    <t>Приватизация жилищного фонда</t>
  </si>
  <si>
    <t>5.1.14.</t>
  </si>
  <si>
    <t>5.1.15.</t>
  </si>
  <si>
    <t>5.1.16.</t>
  </si>
  <si>
    <t>Отозвано заявителем</t>
  </si>
  <si>
    <t>Эксплуатация и ремонт гос. мун. и вед. Жилищ. фондов</t>
  </si>
  <si>
    <t>2021 года в %</t>
  </si>
  <si>
    <t>А.Ю. Харлов</t>
  </si>
  <si>
    <t>Правила пользования жилыми помещениями</t>
  </si>
  <si>
    <t>Ренования жилого фонда</t>
  </si>
  <si>
    <t>Перебои в водоотведении и канализовании</t>
  </si>
  <si>
    <t>Разрешение жилищных споров</t>
  </si>
  <si>
    <t>Некорректные обращения</t>
  </si>
  <si>
    <t>Содержанрие общего имущества</t>
  </si>
  <si>
    <t>Перебови в отоплении</t>
  </si>
  <si>
    <t>5.1.17.</t>
  </si>
  <si>
    <t>муниципальный фонд</t>
  </si>
  <si>
    <r>
      <rPr>
        <b/>
        <sz val="13"/>
        <color indexed="8"/>
        <rFont val="Times New Roman"/>
        <family val="1"/>
      </rPr>
      <t xml:space="preserve">Рассмотрено всего  устных обращений граждан,  </t>
    </r>
    <r>
      <rPr>
        <sz val="13"/>
        <color indexed="8"/>
        <rFont val="Times New Roman"/>
        <family val="1"/>
      </rPr>
      <t xml:space="preserve">   в том числе:</t>
    </r>
  </si>
  <si>
    <t>7.3.</t>
  </si>
  <si>
    <t>7.4.</t>
  </si>
  <si>
    <t xml:space="preserve">7.2. </t>
  </si>
  <si>
    <t>7.1.</t>
  </si>
  <si>
    <t>8.4.</t>
  </si>
  <si>
    <t>заместителями главы-руковод.органов</t>
  </si>
  <si>
    <t xml:space="preserve">9. </t>
  </si>
  <si>
    <t>9.1.</t>
  </si>
  <si>
    <t>9.2.</t>
  </si>
  <si>
    <t>9.3.</t>
  </si>
  <si>
    <t>9.4.</t>
  </si>
  <si>
    <t>Природные ресурсы и охрана окр. Среды З/У</t>
  </si>
  <si>
    <t>Нормативно-правовое регулирование на жилище</t>
  </si>
  <si>
    <t>Крамаренко Вера Викторовна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</si>
  <si>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IV КВАРТАЛ 2023 ГОДА
</t>
  </si>
  <si>
    <t xml:space="preserve">Предыдущий период         2021 год          </t>
  </si>
  <si>
    <t xml:space="preserve">Предыдущийпериод        2022 год        </t>
  </si>
  <si>
    <t xml:space="preserve">Отчетный период        2023 год        </t>
  </si>
  <si>
    <t xml:space="preserve">  СВО</t>
  </si>
  <si>
    <t xml:space="preserve">  семьи участников СВО</t>
  </si>
  <si>
    <t>заместителями главы города, упр. Делами</t>
  </si>
  <si>
    <t>заместителями главы города, упр. делами</t>
  </si>
  <si>
    <t>заместителями главы, упр. делами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</si>
  <si>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4 квартал 2023 года</t>
    </r>
    <r>
      <rPr>
        <b/>
        <sz val="14"/>
        <rFont val="Times New Roman"/>
        <family val="1"/>
      </rPr>
      <t xml:space="preserve">
</t>
    </r>
  </si>
  <si>
    <t>Противопожарная безопасность</t>
  </si>
  <si>
    <t>Обеспечение жильем детей сирот</t>
  </si>
  <si>
    <t>Перерасчет размеров пенсий</t>
  </si>
  <si>
    <t>Коммерческий жилой найм</t>
  </si>
  <si>
    <t>СМИ</t>
  </si>
  <si>
    <t xml:space="preserve">Торговля </t>
  </si>
  <si>
    <t>Доступна среда инвалидам</t>
  </si>
  <si>
    <t>Действие бездействие при расммотрении оращений граждан</t>
  </si>
  <si>
    <t>Условия проживания в связи со строительством</t>
  </si>
  <si>
    <t>Подключение ИЖС к централизованным сетям</t>
  </si>
  <si>
    <t>Приобретение прав собственности</t>
  </si>
  <si>
    <t>Охрана общественного порядка</t>
  </si>
  <si>
    <t>Социальное обеспечение</t>
  </si>
  <si>
    <t>Перебои в электроснабжении</t>
  </si>
  <si>
    <t>Жилищные вопросы военнослужащих</t>
  </si>
  <si>
    <t>Трудоустройство, резерв упр.кадров</t>
  </si>
  <si>
    <t>Прекращенние расссмотрени обращения</t>
  </si>
  <si>
    <t>Благодарность сотрудникам образоват.организаций</t>
  </si>
  <si>
    <t>Предоставление дополнительныз документов к обращениям</t>
  </si>
  <si>
    <t>Устранение аварийных ситуаций</t>
  </si>
  <si>
    <t>Первоочередное предоставления жилья</t>
  </si>
  <si>
    <t>Арендное жилье</t>
  </si>
  <si>
    <t>Нормативно правовое регулирование</t>
  </si>
  <si>
    <t>Мобилизация (СВО)</t>
  </si>
  <si>
    <t>Перебои в теплоснабжении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</si>
</sst>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u val="single"/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2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14" fontId="28" fillId="0" borderId="0" xfId="0" applyNumberFormat="1" applyFont="1" applyAlignment="1">
      <alignment/>
    </xf>
    <xf numFmtId="0" fontId="29" fillId="0" borderId="10" xfId="0" applyFont="1" applyFill="1" applyBorder="1" applyAlignment="1">
      <alignment horizontal="justify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6" fillId="32" borderId="12" xfId="0" applyFont="1" applyFill="1" applyBorder="1" applyAlignment="1">
      <alignment horizontal="center" vertical="top" wrapText="1"/>
    </xf>
    <xf numFmtId="0" fontId="26" fillId="32" borderId="11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/>
    </xf>
    <xf numFmtId="16" fontId="2" fillId="32" borderId="13" xfId="0" applyNumberFormat="1" applyFont="1" applyFill="1" applyBorder="1" applyAlignment="1">
      <alignment horizontal="center" vertical="top" wrapText="1"/>
    </xf>
    <xf numFmtId="16" fontId="5" fillId="32" borderId="16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6" fillId="32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top" wrapText="1"/>
    </xf>
    <xf numFmtId="0" fontId="26" fillId="32" borderId="19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32" borderId="13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20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85725</xdr:rowOff>
    </xdr:from>
    <xdr:to>
      <xdr:col>1</xdr:col>
      <xdr:colOff>114300</xdr:colOff>
      <xdr:row>23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90550" y="5305425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SheetLayoutView="100" zoomScalePageLayoutView="0" workbookViewId="0" topLeftCell="A65">
      <selection activeCell="F51" sqref="F51"/>
    </sheetView>
  </sheetViews>
  <sheetFormatPr defaultColWidth="9.00390625" defaultRowHeight="12.75"/>
  <cols>
    <col min="1" max="1" width="7.125" style="0" customWidth="1"/>
    <col min="2" max="2" width="46.00390625" style="0" customWidth="1"/>
    <col min="3" max="3" width="12.875" style="0" customWidth="1"/>
    <col min="4" max="4" width="11.00390625" style="0" customWidth="1"/>
    <col min="5" max="5" width="11.375" style="0" customWidth="1"/>
    <col min="6" max="6" width="13.00390625" style="0" customWidth="1"/>
  </cols>
  <sheetData>
    <row r="1" ht="13.5" customHeight="1">
      <c r="F1" s="1" t="s">
        <v>18</v>
      </c>
    </row>
    <row r="2" spans="1:6" ht="12.75" customHeight="1">
      <c r="A2" s="133" t="s">
        <v>216</v>
      </c>
      <c r="B2" s="133"/>
      <c r="C2" s="133"/>
      <c r="D2" s="133"/>
      <c r="E2" s="133"/>
      <c r="F2" s="133"/>
    </row>
    <row r="3" spans="1:6" ht="12.75" customHeight="1">
      <c r="A3" s="133"/>
      <c r="B3" s="133"/>
      <c r="C3" s="133"/>
      <c r="D3" s="133"/>
      <c r="E3" s="133"/>
      <c r="F3" s="133"/>
    </row>
    <row r="4" spans="1:6" ht="12.75" customHeight="1">
      <c r="A4" s="133"/>
      <c r="B4" s="133"/>
      <c r="C4" s="133"/>
      <c r="D4" s="133"/>
      <c r="E4" s="133"/>
      <c r="F4" s="133"/>
    </row>
    <row r="5" spans="1:6" ht="12.75" customHeight="1">
      <c r="A5" s="133"/>
      <c r="B5" s="133"/>
      <c r="C5" s="133"/>
      <c r="D5" s="133"/>
      <c r="E5" s="133"/>
      <c r="F5" s="133"/>
    </row>
    <row r="6" spans="1:6" ht="12.75" customHeight="1">
      <c r="A6" s="133"/>
      <c r="B6" s="133"/>
      <c r="C6" s="133"/>
      <c r="D6" s="133"/>
      <c r="E6" s="133"/>
      <c r="F6" s="133"/>
    </row>
    <row r="7" spans="1:6" ht="15.75" customHeight="1">
      <c r="A7" s="133"/>
      <c r="B7" s="133"/>
      <c r="C7" s="133"/>
      <c r="D7" s="133"/>
      <c r="E7" s="133"/>
      <c r="F7" s="133"/>
    </row>
    <row r="8" spans="1:6" ht="12.75" customHeight="1">
      <c r="A8" s="134"/>
      <c r="B8" s="134"/>
      <c r="C8" s="134"/>
      <c r="D8" s="134"/>
      <c r="E8" s="134"/>
      <c r="F8" s="134"/>
    </row>
    <row r="9" spans="1:6" ht="39.75" customHeight="1">
      <c r="A9" s="106" t="s">
        <v>19</v>
      </c>
      <c r="B9" s="118" t="s">
        <v>0</v>
      </c>
      <c r="C9" s="115" t="s">
        <v>217</v>
      </c>
      <c r="D9" s="119" t="s">
        <v>218</v>
      </c>
      <c r="E9" s="119" t="s">
        <v>219</v>
      </c>
      <c r="F9" s="106" t="s">
        <v>1</v>
      </c>
    </row>
    <row r="10" spans="1:6" ht="12.75">
      <c r="A10" s="107"/>
      <c r="B10" s="118"/>
      <c r="C10" s="115"/>
      <c r="D10" s="119"/>
      <c r="E10" s="119"/>
      <c r="F10" s="107" t="s">
        <v>190</v>
      </c>
    </row>
    <row r="11" spans="1:6" ht="16.5">
      <c r="A11" s="2" t="s">
        <v>2</v>
      </c>
      <c r="B11" s="3">
        <v>2</v>
      </c>
      <c r="C11" s="4">
        <v>3</v>
      </c>
      <c r="D11" s="4">
        <v>4</v>
      </c>
      <c r="E11" s="103">
        <v>5</v>
      </c>
      <c r="F11" s="5">
        <v>6</v>
      </c>
    </row>
    <row r="12" spans="1:6" ht="52.5" customHeight="1">
      <c r="A12" s="121" t="s">
        <v>3</v>
      </c>
      <c r="B12" s="135" t="s">
        <v>88</v>
      </c>
      <c r="C12" s="116">
        <v>134</v>
      </c>
      <c r="D12" s="101">
        <v>165</v>
      </c>
      <c r="E12" s="101">
        <v>153</v>
      </c>
      <c r="F12" s="136">
        <f>E12/D12*100</f>
        <v>92.72727272727272</v>
      </c>
    </row>
    <row r="13" spans="1:6" ht="12.75" customHeight="1" hidden="1">
      <c r="A13" s="140"/>
      <c r="B13" s="135"/>
      <c r="C13" s="117"/>
      <c r="D13" s="102"/>
      <c r="E13" s="102"/>
      <c r="F13" s="137"/>
    </row>
    <row r="14" spans="1:6" ht="35.25" customHeight="1">
      <c r="A14" s="123"/>
      <c r="B14" s="57" t="s">
        <v>89</v>
      </c>
      <c r="C14" s="49">
        <v>142</v>
      </c>
      <c r="D14" s="49">
        <v>193</v>
      </c>
      <c r="E14" s="49">
        <v>169</v>
      </c>
      <c r="F14" s="108">
        <f>E14/D14*100</f>
        <v>87.56476683937824</v>
      </c>
    </row>
    <row r="15" spans="1:6" ht="16.5">
      <c r="A15" s="121" t="s">
        <v>4</v>
      </c>
      <c r="B15" s="6" t="s">
        <v>20</v>
      </c>
      <c r="C15" s="49">
        <v>66</v>
      </c>
      <c r="D15" s="101">
        <v>75</v>
      </c>
      <c r="E15" s="101">
        <v>62</v>
      </c>
      <c r="F15" s="25">
        <f>E15/D15*100</f>
        <v>82.66666666666667</v>
      </c>
    </row>
    <row r="16" spans="1:6" ht="16.5">
      <c r="A16" s="122"/>
      <c r="B16" s="69" t="s">
        <v>87</v>
      </c>
      <c r="C16" s="49">
        <v>58</v>
      </c>
      <c r="D16" s="101">
        <v>42</v>
      </c>
      <c r="E16" s="101">
        <v>53</v>
      </c>
      <c r="F16" s="44">
        <f>E16/D16*100</f>
        <v>126.19047619047619</v>
      </c>
    </row>
    <row r="17" spans="1:6" ht="16.5">
      <c r="A17" s="123"/>
      <c r="B17" s="76" t="s">
        <v>98</v>
      </c>
      <c r="C17" s="49">
        <v>10</v>
      </c>
      <c r="D17" s="101">
        <v>48</v>
      </c>
      <c r="E17" s="101">
        <v>38</v>
      </c>
      <c r="F17" s="44">
        <f>E17/D17*100</f>
        <v>79.16666666666666</v>
      </c>
    </row>
    <row r="18" spans="1:6" ht="16.5">
      <c r="A18" s="121"/>
      <c r="B18" s="8" t="s">
        <v>5</v>
      </c>
      <c r="C18" s="42"/>
      <c r="D18" s="42"/>
      <c r="E18" s="42"/>
      <c r="F18" s="9"/>
    </row>
    <row r="19" spans="1:6" ht="16.5">
      <c r="A19" s="122"/>
      <c r="B19" s="8" t="s">
        <v>46</v>
      </c>
      <c r="C19" s="49"/>
      <c r="D19" s="101"/>
      <c r="E19" s="101"/>
      <c r="F19" s="25"/>
    </row>
    <row r="20" spans="1:6" ht="16.5">
      <c r="A20" s="122"/>
      <c r="B20" s="8" t="s">
        <v>21</v>
      </c>
      <c r="C20" s="49">
        <v>134</v>
      </c>
      <c r="D20" s="101">
        <v>165</v>
      </c>
      <c r="E20" s="101">
        <v>97</v>
      </c>
      <c r="F20" s="25">
        <f>E20/D20*100</f>
        <v>58.78787878787879</v>
      </c>
    </row>
    <row r="21" spans="1:6" ht="16.5">
      <c r="A21" s="122"/>
      <c r="B21" s="8" t="s">
        <v>22</v>
      </c>
      <c r="C21" s="49">
        <v>9</v>
      </c>
      <c r="D21" s="101">
        <v>7</v>
      </c>
      <c r="E21" s="101">
        <v>6</v>
      </c>
      <c r="F21" s="44">
        <f aca="true" t="shared" si="0" ref="F21:F27">E21/D21*100</f>
        <v>85.71428571428571</v>
      </c>
    </row>
    <row r="22" spans="1:6" ht="16.5">
      <c r="A22" s="122"/>
      <c r="B22" s="8" t="s">
        <v>23</v>
      </c>
      <c r="C22" s="49">
        <v>7</v>
      </c>
      <c r="D22" s="101">
        <v>1</v>
      </c>
      <c r="E22" s="101">
        <v>1</v>
      </c>
      <c r="F22" s="44">
        <f t="shared" si="0"/>
        <v>100</v>
      </c>
    </row>
    <row r="23" spans="1:6" ht="16.5">
      <c r="A23" s="122"/>
      <c r="B23" s="69" t="s">
        <v>47</v>
      </c>
      <c r="C23" s="49">
        <v>4</v>
      </c>
      <c r="D23" s="49">
        <v>2</v>
      </c>
      <c r="E23" s="49">
        <v>1</v>
      </c>
      <c r="F23" s="70">
        <f t="shared" si="0"/>
        <v>50</v>
      </c>
    </row>
    <row r="24" spans="1:6" ht="16.5">
      <c r="A24" s="123"/>
      <c r="B24" s="95" t="s">
        <v>161</v>
      </c>
      <c r="C24" s="49">
        <v>66</v>
      </c>
      <c r="D24" s="104">
        <v>46</v>
      </c>
      <c r="E24" s="104">
        <v>54</v>
      </c>
      <c r="F24" s="96">
        <f t="shared" si="0"/>
        <v>117.3913043478261</v>
      </c>
    </row>
    <row r="25" spans="1:6" ht="16.5">
      <c r="A25" s="93"/>
      <c r="B25" s="97" t="s">
        <v>159</v>
      </c>
      <c r="C25" s="49">
        <v>28</v>
      </c>
      <c r="D25" s="104">
        <v>25</v>
      </c>
      <c r="E25" s="104">
        <v>22</v>
      </c>
      <c r="F25" s="96">
        <f t="shared" si="0"/>
        <v>88</v>
      </c>
    </row>
    <row r="26" spans="1:6" ht="33">
      <c r="A26" s="93"/>
      <c r="B26" s="97" t="s">
        <v>160</v>
      </c>
      <c r="C26" s="49">
        <v>38</v>
      </c>
      <c r="D26" s="104">
        <v>21</v>
      </c>
      <c r="E26" s="104">
        <v>32</v>
      </c>
      <c r="F26" s="96">
        <f t="shared" si="0"/>
        <v>152.38095238095238</v>
      </c>
    </row>
    <row r="27" spans="1:6" ht="56.25" customHeight="1">
      <c r="A27" s="71" t="s">
        <v>99</v>
      </c>
      <c r="B27" s="77" t="s">
        <v>100</v>
      </c>
      <c r="C27" s="49">
        <v>257</v>
      </c>
      <c r="D27" s="101">
        <v>269</v>
      </c>
      <c r="E27" s="101">
        <v>168</v>
      </c>
      <c r="F27" s="44">
        <f t="shared" si="0"/>
        <v>62.45353159851301</v>
      </c>
    </row>
    <row r="28" spans="1:6" ht="33">
      <c r="A28" s="56" t="s">
        <v>7</v>
      </c>
      <c r="B28" s="6" t="s">
        <v>24</v>
      </c>
      <c r="C28" s="49">
        <v>0</v>
      </c>
      <c r="D28" s="101">
        <v>0</v>
      </c>
      <c r="E28" s="101">
        <v>0</v>
      </c>
      <c r="F28" s="44">
        <v>0</v>
      </c>
    </row>
    <row r="29" spans="1:6" ht="16.5">
      <c r="A29" s="11" t="s">
        <v>25</v>
      </c>
      <c r="B29" s="6" t="s">
        <v>8</v>
      </c>
      <c r="C29" s="59"/>
      <c r="D29" s="59"/>
      <c r="E29" s="59"/>
      <c r="F29" s="58"/>
    </row>
    <row r="30" spans="1:6" ht="16.5">
      <c r="A30" s="10"/>
      <c r="B30" s="12" t="s">
        <v>26</v>
      </c>
      <c r="C30" s="43"/>
      <c r="D30" s="43"/>
      <c r="E30" s="43"/>
      <c r="F30" s="45">
        <v>0</v>
      </c>
    </row>
    <row r="31" spans="1:6" ht="16.5">
      <c r="A31" s="10"/>
      <c r="B31" s="12" t="s">
        <v>27</v>
      </c>
      <c r="C31" s="43">
        <v>3</v>
      </c>
      <c r="D31" s="43">
        <v>1</v>
      </c>
      <c r="E31" s="43">
        <v>4</v>
      </c>
      <c r="F31" s="45">
        <f>E31/D31*100</f>
        <v>400</v>
      </c>
    </row>
    <row r="32" spans="1:6" ht="16.5">
      <c r="A32" s="10"/>
      <c r="B32" s="12" t="s">
        <v>148</v>
      </c>
      <c r="C32" s="49"/>
      <c r="D32" s="49"/>
      <c r="E32" s="49"/>
      <c r="F32" s="49">
        <v>0</v>
      </c>
    </row>
    <row r="33" spans="1:6" ht="16.5">
      <c r="A33" s="10"/>
      <c r="B33" s="12" t="s">
        <v>28</v>
      </c>
      <c r="C33" s="49"/>
      <c r="D33" s="49"/>
      <c r="E33" s="49"/>
      <c r="F33" s="49"/>
    </row>
    <row r="34" spans="1:6" ht="16.5">
      <c r="A34" s="10"/>
      <c r="B34" s="12" t="s">
        <v>29</v>
      </c>
      <c r="C34" s="49"/>
      <c r="D34" s="49"/>
      <c r="E34" s="49"/>
      <c r="F34" s="49">
        <v>0</v>
      </c>
    </row>
    <row r="35" spans="1:6" ht="16.5">
      <c r="A35" s="10"/>
      <c r="B35" s="12" t="s">
        <v>30</v>
      </c>
      <c r="C35" s="43">
        <v>1</v>
      </c>
      <c r="D35" s="49"/>
      <c r="E35" s="49"/>
      <c r="F35" s="49"/>
    </row>
    <row r="36" spans="1:6" ht="16.5">
      <c r="A36" s="10"/>
      <c r="B36" s="12" t="s">
        <v>31</v>
      </c>
      <c r="C36" s="43"/>
      <c r="D36" s="43">
        <v>5</v>
      </c>
      <c r="E36" s="43">
        <v>5</v>
      </c>
      <c r="F36" s="45">
        <v>0</v>
      </c>
    </row>
    <row r="37" spans="1:6" ht="16.5">
      <c r="A37" s="10"/>
      <c r="B37" s="12" t="s">
        <v>32</v>
      </c>
      <c r="C37" s="43"/>
      <c r="D37" s="43"/>
      <c r="E37" s="43">
        <v>1</v>
      </c>
      <c r="F37" s="45">
        <v>100</v>
      </c>
    </row>
    <row r="38" spans="1:6" ht="16.5">
      <c r="A38" s="10"/>
      <c r="B38" s="12" t="s">
        <v>33</v>
      </c>
      <c r="C38" s="49"/>
      <c r="D38" s="49"/>
      <c r="E38" s="49"/>
      <c r="F38" s="49"/>
    </row>
    <row r="39" spans="1:6" ht="16.5">
      <c r="A39" s="10"/>
      <c r="B39" s="12" t="s">
        <v>34</v>
      </c>
      <c r="C39" s="49"/>
      <c r="D39" s="49"/>
      <c r="E39" s="49"/>
      <c r="F39" s="49"/>
    </row>
    <row r="40" spans="1:6" ht="16.5">
      <c r="A40" s="10"/>
      <c r="B40" s="12" t="s">
        <v>35</v>
      </c>
      <c r="C40" s="49"/>
      <c r="D40" s="49"/>
      <c r="E40" s="49"/>
      <c r="F40" s="49"/>
    </row>
    <row r="41" spans="1:6" ht="16.5">
      <c r="A41" s="10"/>
      <c r="B41" s="12" t="s">
        <v>36</v>
      </c>
      <c r="C41" s="49"/>
      <c r="D41" s="49"/>
      <c r="E41" s="49"/>
      <c r="F41" s="49"/>
    </row>
    <row r="42" spans="1:6" ht="16.5">
      <c r="A42" s="10"/>
      <c r="B42" s="12" t="s">
        <v>37</v>
      </c>
      <c r="C42" s="43"/>
      <c r="D42" s="43"/>
      <c r="E42" s="43"/>
      <c r="F42" s="45"/>
    </row>
    <row r="43" spans="1:6" ht="16.5">
      <c r="A43" s="10"/>
      <c r="B43" s="12" t="s">
        <v>38</v>
      </c>
      <c r="C43" s="49"/>
      <c r="D43" s="49"/>
      <c r="E43" s="49"/>
      <c r="F43" s="49"/>
    </row>
    <row r="44" spans="1:6" ht="16.5">
      <c r="A44" s="10"/>
      <c r="B44" s="12" t="s">
        <v>11</v>
      </c>
      <c r="C44" s="49"/>
      <c r="D44" s="49"/>
      <c r="E44" s="49"/>
      <c r="F44" s="49"/>
    </row>
    <row r="45" spans="1:6" ht="16.5">
      <c r="A45" s="10"/>
      <c r="B45" s="12" t="s">
        <v>220</v>
      </c>
      <c r="C45" s="49"/>
      <c r="D45" s="49"/>
      <c r="E45" s="49">
        <v>1</v>
      </c>
      <c r="F45" s="49">
        <v>100</v>
      </c>
    </row>
    <row r="46" spans="1:6" ht="16.5">
      <c r="A46" s="10"/>
      <c r="B46" s="12" t="s">
        <v>221</v>
      </c>
      <c r="C46" s="49"/>
      <c r="D46" s="49"/>
      <c r="E46" s="49"/>
      <c r="F46" s="49"/>
    </row>
    <row r="47" spans="1:6" ht="16.5">
      <c r="A47" s="10"/>
      <c r="B47" s="12" t="s">
        <v>50</v>
      </c>
      <c r="C47" s="49"/>
      <c r="D47" s="49"/>
      <c r="E47" s="49"/>
      <c r="F47" s="49"/>
    </row>
    <row r="48" spans="1:6" ht="16.5">
      <c r="A48" s="10"/>
      <c r="B48" s="8" t="s">
        <v>39</v>
      </c>
      <c r="C48" s="51">
        <f>C30+C31+C32+C33+C34+C35+C36+C37+C38+C39+C40+C41+C42+C43+C44+C47</f>
        <v>4</v>
      </c>
      <c r="D48" s="51">
        <f>D30+D31+D32+D33+D35+D39+D38+D47+D36</f>
        <v>6</v>
      </c>
      <c r="E48" s="51">
        <v>11</v>
      </c>
      <c r="F48" s="52">
        <f>E48/D48*100</f>
        <v>183.33333333333331</v>
      </c>
    </row>
    <row r="49" spans="1:6" ht="16.5">
      <c r="A49" s="7"/>
      <c r="B49" s="13" t="s">
        <v>40</v>
      </c>
      <c r="C49" s="43">
        <v>253</v>
      </c>
      <c r="D49" s="43">
        <v>263</v>
      </c>
      <c r="E49" s="43">
        <v>157</v>
      </c>
      <c r="F49" s="45">
        <f>E49/D49*100</f>
        <v>59.6958174904943</v>
      </c>
    </row>
    <row r="50" spans="1:6" ht="16.5">
      <c r="A50" s="14" t="s">
        <v>9</v>
      </c>
      <c r="B50" s="15" t="s">
        <v>10</v>
      </c>
      <c r="C50" s="43">
        <v>4</v>
      </c>
      <c r="D50" s="105">
        <v>5</v>
      </c>
      <c r="E50" s="105">
        <v>5</v>
      </c>
      <c r="F50" s="46">
        <v>6</v>
      </c>
    </row>
    <row r="51" spans="1:6" ht="33">
      <c r="A51" s="11" t="s">
        <v>12</v>
      </c>
      <c r="B51" s="16" t="s">
        <v>90</v>
      </c>
      <c r="C51" s="91"/>
      <c r="D51" s="91"/>
      <c r="E51" s="91"/>
      <c r="F51" s="92"/>
    </row>
    <row r="52" spans="1:6" ht="33">
      <c r="A52" s="19"/>
      <c r="B52" s="18" t="s">
        <v>101</v>
      </c>
      <c r="C52" s="124">
        <v>1</v>
      </c>
      <c r="D52" s="124">
        <f>D54+D55+D56+D57</f>
        <v>18</v>
      </c>
      <c r="E52" s="124">
        <v>10</v>
      </c>
      <c r="F52" s="131">
        <f>E52/D52*100</f>
        <v>55.55555555555556</v>
      </c>
    </row>
    <row r="53" spans="1:6" ht="16.5">
      <c r="A53" s="19"/>
      <c r="B53" s="20" t="s">
        <v>15</v>
      </c>
      <c r="C53" s="125"/>
      <c r="D53" s="125"/>
      <c r="E53" s="125"/>
      <c r="F53" s="132"/>
    </row>
    <row r="54" spans="1:6" ht="16.5">
      <c r="A54" s="21" t="s">
        <v>13</v>
      </c>
      <c r="B54" s="12" t="s">
        <v>91</v>
      </c>
      <c r="C54" s="49">
        <v>1</v>
      </c>
      <c r="D54" s="102">
        <v>7</v>
      </c>
      <c r="E54" s="102">
        <v>6</v>
      </c>
      <c r="F54" s="47">
        <f>E54/D54*100</f>
        <v>85.71428571428571</v>
      </c>
    </row>
    <row r="55" spans="1:6" ht="16.5">
      <c r="A55" s="21" t="s">
        <v>14</v>
      </c>
      <c r="B55" s="22" t="s">
        <v>223</v>
      </c>
      <c r="C55" s="49">
        <v>0</v>
      </c>
      <c r="D55" s="101">
        <v>7</v>
      </c>
      <c r="E55" s="101">
        <v>3</v>
      </c>
      <c r="F55" s="48">
        <v>700</v>
      </c>
    </row>
    <row r="56" spans="1:6" ht="16.5">
      <c r="A56" s="17" t="s">
        <v>81</v>
      </c>
      <c r="B56" s="13" t="s">
        <v>207</v>
      </c>
      <c r="C56" s="49">
        <v>0</v>
      </c>
      <c r="D56" s="101">
        <v>4</v>
      </c>
      <c r="E56" s="101">
        <v>1</v>
      </c>
      <c r="F56" s="48">
        <v>400</v>
      </c>
    </row>
    <row r="57" spans="1:6" ht="33">
      <c r="A57" s="110" t="s">
        <v>82</v>
      </c>
      <c r="B57" s="23" t="s">
        <v>92</v>
      </c>
      <c r="C57" s="49">
        <v>0</v>
      </c>
      <c r="D57" s="101">
        <v>0</v>
      </c>
      <c r="E57" s="101">
        <v>0</v>
      </c>
      <c r="F57" s="44">
        <v>0</v>
      </c>
    </row>
    <row r="58" spans="1:6" ht="33">
      <c r="A58" s="11" t="s">
        <v>16</v>
      </c>
      <c r="B58" s="16" t="s">
        <v>150</v>
      </c>
      <c r="C58" s="128">
        <v>9</v>
      </c>
      <c r="D58" s="128">
        <f>D60+D61+D62+D63</f>
        <v>49</v>
      </c>
      <c r="E58" s="128">
        <v>42</v>
      </c>
      <c r="F58" s="138">
        <f>E58/D58*10</f>
        <v>8.571428571428571</v>
      </c>
    </row>
    <row r="59" spans="1:6" ht="16.5">
      <c r="A59" s="17"/>
      <c r="B59" s="20" t="s">
        <v>15</v>
      </c>
      <c r="C59" s="129"/>
      <c r="D59" s="125"/>
      <c r="E59" s="125"/>
      <c r="F59" s="139"/>
    </row>
    <row r="60" spans="1:6" ht="16.5">
      <c r="A60" s="21" t="s">
        <v>205</v>
      </c>
      <c r="B60" s="12" t="s">
        <v>91</v>
      </c>
      <c r="C60" s="49">
        <v>9</v>
      </c>
      <c r="D60" s="102">
        <v>36</v>
      </c>
      <c r="E60" s="102">
        <v>38</v>
      </c>
      <c r="F60" s="47">
        <f>E60/D60*10</f>
        <v>10.555555555555555</v>
      </c>
    </row>
    <row r="61" spans="1:6" ht="16.5">
      <c r="A61" s="21" t="s">
        <v>204</v>
      </c>
      <c r="B61" s="22" t="s">
        <v>224</v>
      </c>
      <c r="C61" s="49">
        <v>0</v>
      </c>
      <c r="D61" s="49">
        <v>8</v>
      </c>
      <c r="E61" s="49">
        <v>3</v>
      </c>
      <c r="F61" s="45"/>
    </row>
    <row r="62" spans="1:6" ht="16.5">
      <c r="A62" s="109" t="s">
        <v>202</v>
      </c>
      <c r="B62" s="13" t="s">
        <v>207</v>
      </c>
      <c r="C62" s="49">
        <v>0</v>
      </c>
      <c r="D62" s="49">
        <v>5</v>
      </c>
      <c r="E62" s="49">
        <v>1</v>
      </c>
      <c r="F62" s="45"/>
    </row>
    <row r="63" spans="1:6" ht="36" customHeight="1">
      <c r="A63" s="21" t="s">
        <v>203</v>
      </c>
      <c r="B63" s="23" t="s">
        <v>92</v>
      </c>
      <c r="C63" s="49">
        <v>0</v>
      </c>
      <c r="D63" s="49">
        <v>0</v>
      </c>
      <c r="E63" s="49">
        <v>0</v>
      </c>
      <c r="F63" s="70">
        <v>6</v>
      </c>
    </row>
    <row r="64" spans="1:6" ht="41.25" customHeight="1">
      <c r="A64" s="15" t="s">
        <v>17</v>
      </c>
      <c r="B64" s="86" t="s">
        <v>201</v>
      </c>
      <c r="C64" s="87">
        <v>13</v>
      </c>
      <c r="D64" s="87">
        <f>D65+D66+D67+D68</f>
        <v>48</v>
      </c>
      <c r="E64" s="87">
        <v>38</v>
      </c>
      <c r="F64" s="70">
        <f>E64/D64*100</f>
        <v>79.16666666666666</v>
      </c>
    </row>
    <row r="65" spans="1:6" ht="16.5" customHeight="1">
      <c r="A65" s="21" t="s">
        <v>139</v>
      </c>
      <c r="B65" s="86" t="s">
        <v>91</v>
      </c>
      <c r="C65" s="49">
        <v>13</v>
      </c>
      <c r="D65" s="49">
        <v>35</v>
      </c>
      <c r="E65" s="49">
        <v>34</v>
      </c>
      <c r="F65" s="45">
        <f>E65/D65*100</f>
        <v>97.14285714285714</v>
      </c>
    </row>
    <row r="66" spans="1:6" ht="17.25" customHeight="1">
      <c r="A66" s="21" t="s">
        <v>140</v>
      </c>
      <c r="B66" s="86" t="s">
        <v>222</v>
      </c>
      <c r="C66" s="49">
        <v>0</v>
      </c>
      <c r="D66" s="49">
        <v>8</v>
      </c>
      <c r="E66" s="49">
        <v>3</v>
      </c>
      <c r="F66" s="45">
        <v>9</v>
      </c>
    </row>
    <row r="67" spans="1:6" ht="17.25" customHeight="1">
      <c r="A67" s="21" t="s">
        <v>141</v>
      </c>
      <c r="B67" s="13" t="s">
        <v>207</v>
      </c>
      <c r="C67" s="49">
        <v>0</v>
      </c>
      <c r="D67" s="49">
        <v>5</v>
      </c>
      <c r="E67" s="49">
        <v>1</v>
      </c>
      <c r="F67" s="45"/>
    </row>
    <row r="68" spans="1:6" ht="37.5" customHeight="1">
      <c r="A68" s="2" t="s">
        <v>206</v>
      </c>
      <c r="B68" s="12" t="s">
        <v>92</v>
      </c>
      <c r="C68" s="49">
        <v>0</v>
      </c>
      <c r="D68" s="49">
        <v>0</v>
      </c>
      <c r="E68" s="49">
        <v>0</v>
      </c>
      <c r="F68" s="70">
        <v>6</v>
      </c>
    </row>
    <row r="69" spans="1:6" ht="36.75" customHeight="1">
      <c r="A69" s="112" t="s">
        <v>208</v>
      </c>
      <c r="B69" s="111" t="s">
        <v>138</v>
      </c>
      <c r="C69" s="87">
        <f>C70+C71+C72+C73</f>
        <v>10</v>
      </c>
      <c r="D69" s="87">
        <f>D70+D71+D72+D73</f>
        <v>63</v>
      </c>
      <c r="E69" s="87">
        <v>51</v>
      </c>
      <c r="F69" s="49">
        <v>630</v>
      </c>
    </row>
    <row r="70" spans="1:6" ht="16.5" customHeight="1">
      <c r="A70" s="113" t="s">
        <v>209</v>
      </c>
      <c r="B70" s="111" t="s">
        <v>91</v>
      </c>
      <c r="C70" s="49">
        <v>0</v>
      </c>
      <c r="D70" s="43">
        <v>50</v>
      </c>
      <c r="E70" s="43">
        <v>47</v>
      </c>
      <c r="F70" s="49">
        <v>50</v>
      </c>
    </row>
    <row r="71" spans="1:6" ht="18.75" customHeight="1">
      <c r="A71" s="113" t="s">
        <v>210</v>
      </c>
      <c r="B71" s="111" t="s">
        <v>223</v>
      </c>
      <c r="C71" s="49">
        <v>2</v>
      </c>
      <c r="D71" s="43">
        <v>8</v>
      </c>
      <c r="E71" s="43">
        <v>3</v>
      </c>
      <c r="F71" s="49">
        <f>E71/D71*100</f>
        <v>37.5</v>
      </c>
    </row>
    <row r="72" spans="1:6" ht="19.5" customHeight="1">
      <c r="A72" s="113" t="s">
        <v>211</v>
      </c>
      <c r="B72" s="13" t="s">
        <v>207</v>
      </c>
      <c r="C72" s="49">
        <v>3</v>
      </c>
      <c r="D72" s="43">
        <v>5</v>
      </c>
      <c r="E72" s="43">
        <v>1</v>
      </c>
      <c r="F72" s="49">
        <v>166.7</v>
      </c>
    </row>
    <row r="73" spans="1:6" ht="18.75" customHeight="1">
      <c r="A73" s="114" t="s">
        <v>212</v>
      </c>
      <c r="B73" s="13" t="s">
        <v>92</v>
      </c>
      <c r="C73" s="49">
        <v>5</v>
      </c>
      <c r="D73" s="43">
        <v>0</v>
      </c>
      <c r="E73" s="43">
        <v>0</v>
      </c>
      <c r="F73" s="49">
        <v>0</v>
      </c>
    </row>
    <row r="74" spans="1:6" ht="12" customHeight="1">
      <c r="A74" s="24"/>
      <c r="B74" s="24"/>
      <c r="C74" s="24"/>
      <c r="D74" s="24"/>
      <c r="E74" s="24"/>
      <c r="F74" s="24"/>
    </row>
    <row r="75" spans="1:6" ht="12" customHeight="1">
      <c r="A75" s="24"/>
      <c r="B75" s="24"/>
      <c r="C75" s="24"/>
      <c r="D75" s="24"/>
      <c r="E75" s="24"/>
      <c r="F75" s="24"/>
    </row>
    <row r="76" spans="1:6" ht="16.5" customHeight="1">
      <c r="A76" s="24"/>
      <c r="B76" s="24"/>
      <c r="C76" s="24"/>
      <c r="D76" s="24"/>
      <c r="E76" s="24"/>
      <c r="F76" s="24"/>
    </row>
    <row r="77" spans="1:6" ht="14.25" customHeight="1">
      <c r="A77" s="126" t="s">
        <v>149</v>
      </c>
      <c r="B77" s="126"/>
      <c r="C77" s="98"/>
      <c r="D77" s="127" t="s">
        <v>191</v>
      </c>
      <c r="E77" s="127"/>
      <c r="F77" s="127"/>
    </row>
    <row r="78" spans="1:6" ht="12" customHeight="1">
      <c r="A78" s="53"/>
      <c r="B78" s="53"/>
      <c r="C78" s="53"/>
      <c r="D78" s="53"/>
      <c r="E78" s="53"/>
      <c r="F78" s="53"/>
    </row>
    <row r="95" spans="1:5" ht="12.75">
      <c r="A95" s="130" t="s">
        <v>48</v>
      </c>
      <c r="B95" s="130"/>
      <c r="C95" s="130"/>
      <c r="D95" s="130"/>
      <c r="E95" s="50"/>
    </row>
    <row r="96" spans="1:6" ht="12.75">
      <c r="A96" s="130" t="s">
        <v>51</v>
      </c>
      <c r="B96" s="130"/>
      <c r="C96" s="130"/>
      <c r="D96" s="130"/>
      <c r="E96" s="130"/>
      <c r="F96" s="120"/>
    </row>
    <row r="97" spans="1:5" ht="12.75">
      <c r="A97" s="50" t="s">
        <v>215</v>
      </c>
      <c r="B97" s="50"/>
      <c r="C97" s="50"/>
      <c r="D97" s="50"/>
      <c r="E97" s="50"/>
    </row>
    <row r="98" spans="1:5" ht="12.75">
      <c r="A98" s="120"/>
      <c r="B98" s="120"/>
      <c r="C98" s="120"/>
      <c r="D98" s="120"/>
      <c r="E98" s="55"/>
    </row>
  </sheetData>
  <sheetProtection/>
  <mergeCells count="24">
    <mergeCell ref="D58:D59"/>
    <mergeCell ref="E9:E10"/>
    <mergeCell ref="F58:F59"/>
    <mergeCell ref="A12:A14"/>
    <mergeCell ref="C58:C59"/>
    <mergeCell ref="A96:F96"/>
    <mergeCell ref="A95:D95"/>
    <mergeCell ref="F52:F53"/>
    <mergeCell ref="A2:F8"/>
    <mergeCell ref="A15:A17"/>
    <mergeCell ref="B12:B13"/>
    <mergeCell ref="E58:E59"/>
    <mergeCell ref="E52:E53"/>
    <mergeCell ref="F12:F13"/>
    <mergeCell ref="C9:C10"/>
    <mergeCell ref="C12:C13"/>
    <mergeCell ref="B9:B10"/>
    <mergeCell ref="D9:D10"/>
    <mergeCell ref="A98:D98"/>
    <mergeCell ref="A18:A24"/>
    <mergeCell ref="D52:D53"/>
    <mergeCell ref="C52:C53"/>
    <mergeCell ref="A77:B77"/>
    <mergeCell ref="D77:F7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75" zoomScaleSheetLayoutView="75" zoomScalePageLayoutView="0" workbookViewId="0" topLeftCell="A61">
      <selection activeCell="C84" sqref="C84:E88"/>
    </sheetView>
  </sheetViews>
  <sheetFormatPr defaultColWidth="9.00390625" defaultRowHeight="12.75"/>
  <cols>
    <col min="1" max="1" width="6.75390625" style="26" customWidth="1"/>
    <col min="2" max="2" width="70.00390625" style="27" customWidth="1"/>
    <col min="3" max="3" width="15.625" style="0" customWidth="1"/>
    <col min="4" max="4" width="14.625" style="0" customWidth="1"/>
    <col min="5" max="5" width="20.00390625" style="0" customWidth="1"/>
    <col min="6" max="6" width="17.25390625" style="0" customWidth="1"/>
    <col min="7" max="7" width="11.625" style="0" customWidth="1"/>
  </cols>
  <sheetData>
    <row r="1" ht="16.5" customHeight="1">
      <c r="G1" s="29" t="s">
        <v>45</v>
      </c>
    </row>
    <row r="2" spans="1:7" s="28" customFormat="1" ht="12.75" customHeight="1">
      <c r="A2" s="30"/>
      <c r="B2" s="144" t="s">
        <v>225</v>
      </c>
      <c r="C2" s="145"/>
      <c r="D2" s="145"/>
      <c r="E2" s="145"/>
      <c r="F2" s="145"/>
      <c r="G2" s="31"/>
    </row>
    <row r="3" spans="1:7" s="28" customFormat="1" ht="12.75" customHeight="1">
      <c r="A3" s="31"/>
      <c r="B3" s="145"/>
      <c r="C3" s="145"/>
      <c r="D3" s="145"/>
      <c r="E3" s="145"/>
      <c r="F3" s="145"/>
      <c r="G3" s="31"/>
    </row>
    <row r="4" spans="1:7" s="28" customFormat="1" ht="12.75" customHeight="1">
      <c r="A4" s="31"/>
      <c r="B4" s="145"/>
      <c r="C4" s="145"/>
      <c r="D4" s="145"/>
      <c r="E4" s="145"/>
      <c r="F4" s="145"/>
      <c r="G4" s="31"/>
    </row>
    <row r="5" spans="1:7" s="28" customFormat="1" ht="12.75" customHeight="1">
      <c r="A5" s="31"/>
      <c r="B5" s="145"/>
      <c r="C5" s="145"/>
      <c r="D5" s="145"/>
      <c r="E5" s="145"/>
      <c r="F5" s="145"/>
      <c r="G5" s="31"/>
    </row>
    <row r="6" spans="1:7" s="28" customFormat="1" ht="12.75" customHeight="1">
      <c r="A6" s="31"/>
      <c r="B6" s="145"/>
      <c r="C6" s="145"/>
      <c r="D6" s="145"/>
      <c r="E6" s="145"/>
      <c r="F6" s="145"/>
      <c r="G6" s="31"/>
    </row>
    <row r="7" spans="1:7" s="28" customFormat="1" ht="72" customHeight="1">
      <c r="A7" s="31"/>
      <c r="B7" s="145"/>
      <c r="C7" s="145"/>
      <c r="D7" s="145"/>
      <c r="E7" s="145"/>
      <c r="F7" s="145"/>
      <c r="G7" s="31"/>
    </row>
    <row r="8" spans="1:7" s="28" customFormat="1" ht="21.75" customHeight="1">
      <c r="A8" s="142" t="s">
        <v>19</v>
      </c>
      <c r="B8" s="146" t="s">
        <v>41</v>
      </c>
      <c r="C8" s="153" t="s">
        <v>142</v>
      </c>
      <c r="D8" s="154"/>
      <c r="E8" s="154"/>
      <c r="F8" s="147" t="s">
        <v>60</v>
      </c>
      <c r="G8" s="146" t="s">
        <v>42</v>
      </c>
    </row>
    <row r="9" spans="1:7" s="28" customFormat="1" ht="8.25" customHeight="1">
      <c r="A9" s="142"/>
      <c r="B9" s="146"/>
      <c r="C9" s="155"/>
      <c r="D9" s="156"/>
      <c r="E9" s="156"/>
      <c r="F9" s="148"/>
      <c r="G9" s="146"/>
    </row>
    <row r="10" spans="1:7" s="28" customFormat="1" ht="61.5" customHeight="1">
      <c r="A10" s="142"/>
      <c r="B10" s="146"/>
      <c r="C10" s="75" t="s">
        <v>95</v>
      </c>
      <c r="D10" s="75" t="s">
        <v>96</v>
      </c>
      <c r="E10" s="75" t="s">
        <v>97</v>
      </c>
      <c r="F10" s="149"/>
      <c r="G10" s="146"/>
    </row>
    <row r="11" spans="1:7" s="40" customFormat="1" ht="21" customHeight="1">
      <c r="A11" s="78" t="s">
        <v>3</v>
      </c>
      <c r="B11" s="61" t="s">
        <v>52</v>
      </c>
      <c r="C11" s="64">
        <f>C12+C13+C14+C15+C16+C17+C18+C19</f>
        <v>6</v>
      </c>
      <c r="D11" s="64">
        <f>D12+D13+D14+D15+D16+D17+D18+D19</f>
        <v>6</v>
      </c>
      <c r="E11" s="64">
        <f>E12+E13+E14+E15+E16+E17+E18+E19</f>
        <v>0</v>
      </c>
      <c r="F11" s="64">
        <f>F12+F13+F14+F15+F16+F17+F18+F19</f>
        <v>0</v>
      </c>
      <c r="G11" s="64">
        <f aca="true" t="shared" si="0" ref="G11:G29">C11+D11+F11</f>
        <v>12</v>
      </c>
    </row>
    <row r="12" spans="1:7" s="40" customFormat="1" ht="21" customHeight="1">
      <c r="A12" s="79" t="s">
        <v>43</v>
      </c>
      <c r="B12" s="72" t="s">
        <v>244</v>
      </c>
      <c r="C12" s="36">
        <v>1</v>
      </c>
      <c r="D12" s="36">
        <v>2</v>
      </c>
      <c r="E12" s="88"/>
      <c r="F12" s="35"/>
      <c r="G12" s="36">
        <f t="shared" si="0"/>
        <v>3</v>
      </c>
    </row>
    <row r="13" spans="1:7" s="40" customFormat="1" ht="21" customHeight="1">
      <c r="A13" s="79" t="s">
        <v>102</v>
      </c>
      <c r="B13" s="72" t="s">
        <v>248</v>
      </c>
      <c r="C13" s="36">
        <v>1</v>
      </c>
      <c r="D13" s="36"/>
      <c r="E13" s="88"/>
      <c r="F13" s="35"/>
      <c r="G13" s="36">
        <f t="shared" si="0"/>
        <v>1</v>
      </c>
    </row>
    <row r="14" spans="1:7" s="40" customFormat="1" ht="21" customHeight="1">
      <c r="A14" s="79" t="s">
        <v>103</v>
      </c>
      <c r="B14" s="72" t="s">
        <v>196</v>
      </c>
      <c r="C14" s="36"/>
      <c r="D14" s="36">
        <v>1</v>
      </c>
      <c r="E14" s="88"/>
      <c r="F14" s="35"/>
      <c r="G14" s="36">
        <f t="shared" si="0"/>
        <v>1</v>
      </c>
    </row>
    <row r="15" spans="1:7" s="40" customFormat="1" ht="21" customHeight="1">
      <c r="A15" s="79" t="s">
        <v>104</v>
      </c>
      <c r="B15" s="72" t="s">
        <v>243</v>
      </c>
      <c r="C15" s="36">
        <v>1</v>
      </c>
      <c r="D15" s="36">
        <v>1</v>
      </c>
      <c r="E15" s="89"/>
      <c r="F15" s="35"/>
      <c r="G15" s="36">
        <f t="shared" si="0"/>
        <v>2</v>
      </c>
    </row>
    <row r="16" spans="1:7" s="40" customFormat="1" ht="21" customHeight="1">
      <c r="A16" s="79" t="s">
        <v>105</v>
      </c>
      <c r="B16" s="72" t="s">
        <v>233</v>
      </c>
      <c r="C16" s="36"/>
      <c r="D16" s="36">
        <v>1</v>
      </c>
      <c r="E16" s="88"/>
      <c r="F16" s="35"/>
      <c r="G16" s="36">
        <f t="shared" si="0"/>
        <v>1</v>
      </c>
    </row>
    <row r="17" spans="1:7" s="40" customFormat="1" ht="21" customHeight="1">
      <c r="A17" s="79" t="s">
        <v>143</v>
      </c>
      <c r="B17" s="72" t="s">
        <v>151</v>
      </c>
      <c r="C17" s="36">
        <v>1</v>
      </c>
      <c r="D17" s="36"/>
      <c r="E17" s="88"/>
      <c r="F17" s="35"/>
      <c r="G17" s="36">
        <f t="shared" si="0"/>
        <v>1</v>
      </c>
    </row>
    <row r="18" spans="1:7" s="40" customFormat="1" ht="24" customHeight="1">
      <c r="A18" s="79" t="s">
        <v>145</v>
      </c>
      <c r="B18" s="72" t="s">
        <v>242</v>
      </c>
      <c r="C18" s="36"/>
      <c r="D18" s="36">
        <v>1</v>
      </c>
      <c r="E18" s="88"/>
      <c r="F18" s="35"/>
      <c r="G18" s="36">
        <f t="shared" si="0"/>
        <v>1</v>
      </c>
    </row>
    <row r="19" spans="1:7" s="40" customFormat="1" ht="23.25" customHeight="1">
      <c r="A19" s="79" t="s">
        <v>152</v>
      </c>
      <c r="B19" s="72" t="s">
        <v>236</v>
      </c>
      <c r="C19" s="36">
        <v>2</v>
      </c>
      <c r="D19" s="36"/>
      <c r="E19" s="88"/>
      <c r="F19" s="35"/>
      <c r="G19" s="36">
        <f t="shared" si="0"/>
        <v>2</v>
      </c>
    </row>
    <row r="20" spans="1:7" s="40" customFormat="1" ht="21" customHeight="1">
      <c r="A20" s="80" t="s">
        <v>4</v>
      </c>
      <c r="B20" s="62" t="s">
        <v>53</v>
      </c>
      <c r="C20" s="63">
        <f>C21+C22+C23+C24+C25+C26+C27</f>
        <v>4</v>
      </c>
      <c r="D20" s="63">
        <f>D21+D22+D23+D24+D25+D26+D27</f>
        <v>7</v>
      </c>
      <c r="E20" s="63">
        <f>E21+E22+E23+E24+E25+E26+E27</f>
        <v>1</v>
      </c>
      <c r="F20" s="63">
        <f>F21+F22+F23+F24+F25+F26+F27</f>
        <v>3</v>
      </c>
      <c r="G20" s="63">
        <f t="shared" si="0"/>
        <v>14</v>
      </c>
    </row>
    <row r="21" spans="1:7" s="40" customFormat="1" ht="21" customHeight="1">
      <c r="A21" s="79" t="s">
        <v>44</v>
      </c>
      <c r="B21" s="72" t="s">
        <v>241</v>
      </c>
      <c r="C21" s="36">
        <v>1</v>
      </c>
      <c r="D21" s="35">
        <v>1</v>
      </c>
      <c r="E21" s="89"/>
      <c r="F21" s="35">
        <v>1</v>
      </c>
      <c r="G21" s="36">
        <f t="shared" si="0"/>
        <v>3</v>
      </c>
    </row>
    <row r="22" spans="1:7" s="40" customFormat="1" ht="21" customHeight="1">
      <c r="A22" s="79" t="s">
        <v>106</v>
      </c>
      <c r="B22" s="72" t="s">
        <v>74</v>
      </c>
      <c r="C22" s="36">
        <v>2</v>
      </c>
      <c r="D22" s="36">
        <v>3</v>
      </c>
      <c r="E22" s="89"/>
      <c r="F22" s="35"/>
      <c r="G22" s="36">
        <f t="shared" si="0"/>
        <v>5</v>
      </c>
    </row>
    <row r="23" spans="1:7" s="40" customFormat="1" ht="21" customHeight="1">
      <c r="A23" s="79" t="s">
        <v>107</v>
      </c>
      <c r="B23" s="72" t="s">
        <v>61</v>
      </c>
      <c r="C23" s="36">
        <v>1</v>
      </c>
      <c r="D23" s="35"/>
      <c r="E23" s="88">
        <v>1</v>
      </c>
      <c r="F23" s="35"/>
      <c r="G23" s="36">
        <f t="shared" si="0"/>
        <v>1</v>
      </c>
    </row>
    <row r="24" spans="1:7" s="40" customFormat="1" ht="21" customHeight="1">
      <c r="A24" s="79" t="s">
        <v>108</v>
      </c>
      <c r="B24" s="72" t="s">
        <v>238</v>
      </c>
      <c r="C24" s="36"/>
      <c r="D24" s="36">
        <v>2</v>
      </c>
      <c r="E24" s="89"/>
      <c r="F24" s="35"/>
      <c r="G24" s="36">
        <f t="shared" si="0"/>
        <v>2</v>
      </c>
    </row>
    <row r="25" spans="1:7" s="40" customFormat="1" ht="21" customHeight="1">
      <c r="A25" s="79" t="s">
        <v>109</v>
      </c>
      <c r="B25" s="72" t="s">
        <v>144</v>
      </c>
      <c r="C25" s="36"/>
      <c r="D25" s="36"/>
      <c r="E25" s="89"/>
      <c r="F25" s="35"/>
      <c r="G25" s="36">
        <f t="shared" si="0"/>
        <v>0</v>
      </c>
    </row>
    <row r="26" spans="1:7" s="40" customFormat="1" ht="24" customHeight="1">
      <c r="A26" s="79" t="s">
        <v>111</v>
      </c>
      <c r="B26" s="72" t="s">
        <v>62</v>
      </c>
      <c r="C26" s="36"/>
      <c r="D26" s="35">
        <v>1</v>
      </c>
      <c r="E26" s="88"/>
      <c r="F26" s="35">
        <v>1</v>
      </c>
      <c r="G26" s="36">
        <f t="shared" si="0"/>
        <v>2</v>
      </c>
    </row>
    <row r="27" spans="1:7" s="40" customFormat="1" ht="24" customHeight="1">
      <c r="A27" s="79" t="s">
        <v>182</v>
      </c>
      <c r="B27" s="72" t="s">
        <v>232</v>
      </c>
      <c r="C27" s="36"/>
      <c r="D27" s="35"/>
      <c r="E27" s="88"/>
      <c r="F27" s="35">
        <v>1</v>
      </c>
      <c r="G27" s="36">
        <f t="shared" si="0"/>
        <v>1</v>
      </c>
    </row>
    <row r="28" spans="1:7" s="40" customFormat="1" ht="21" customHeight="1">
      <c r="A28" s="78" t="s">
        <v>6</v>
      </c>
      <c r="B28" s="62" t="s">
        <v>54</v>
      </c>
      <c r="C28" s="63">
        <f>C29+E34+C30+C31+C32+C33+C34+C35+C36+C37+C38+C39+C40</f>
        <v>33</v>
      </c>
      <c r="D28" s="63">
        <f>D29+D30+D31+D32+D33+D34+D35+D36+D37+D38+D39+D40</f>
        <v>21</v>
      </c>
      <c r="E28" s="63">
        <f>E29+E30+E31+E32+E33+E34+E35+E36+E37+E38+E39+E40</f>
        <v>9</v>
      </c>
      <c r="F28" s="63">
        <f>F30+F29+F31+F32+F33+F34+F35+F36+F37+F38+F39+F40</f>
        <v>13</v>
      </c>
      <c r="G28" s="63">
        <f t="shared" si="0"/>
        <v>67</v>
      </c>
    </row>
    <row r="29" spans="1:7" s="40" customFormat="1" ht="21" customHeight="1">
      <c r="A29" s="79" t="s">
        <v>112</v>
      </c>
      <c r="B29" s="72" t="s">
        <v>63</v>
      </c>
      <c r="C29" s="36">
        <v>9</v>
      </c>
      <c r="D29" s="36">
        <v>9</v>
      </c>
      <c r="E29" s="89">
        <v>4</v>
      </c>
      <c r="F29" s="36">
        <v>4</v>
      </c>
      <c r="G29" s="36">
        <f t="shared" si="0"/>
        <v>22</v>
      </c>
    </row>
    <row r="30" spans="1:7" s="40" customFormat="1" ht="21" customHeight="1">
      <c r="A30" s="79" t="s">
        <v>113</v>
      </c>
      <c r="B30" s="72" t="s">
        <v>231</v>
      </c>
      <c r="C30" s="36"/>
      <c r="D30" s="36">
        <v>1</v>
      </c>
      <c r="E30" s="89"/>
      <c r="F30" s="36"/>
      <c r="G30" s="36">
        <f>C31+D31+F31</f>
        <v>1</v>
      </c>
    </row>
    <row r="31" spans="1:7" s="40" customFormat="1" ht="21" customHeight="1">
      <c r="A31" s="79" t="s">
        <v>114</v>
      </c>
      <c r="B31" s="72" t="s">
        <v>228</v>
      </c>
      <c r="C31" s="36"/>
      <c r="D31" s="36"/>
      <c r="E31" s="89"/>
      <c r="F31" s="35">
        <v>1</v>
      </c>
      <c r="G31" s="36">
        <f aca="true" t="shared" si="1" ref="G31:G47">C31+D31+F31</f>
        <v>1</v>
      </c>
    </row>
    <row r="32" spans="1:7" s="40" customFormat="1" ht="21" customHeight="1">
      <c r="A32" s="79" t="s">
        <v>115</v>
      </c>
      <c r="B32" s="72" t="s">
        <v>213</v>
      </c>
      <c r="C32" s="36">
        <v>3</v>
      </c>
      <c r="D32" s="36">
        <v>3</v>
      </c>
      <c r="E32" s="89">
        <v>1</v>
      </c>
      <c r="F32" s="35">
        <v>5</v>
      </c>
      <c r="G32" s="36">
        <f t="shared" si="1"/>
        <v>11</v>
      </c>
    </row>
    <row r="33" spans="1:7" s="40" customFormat="1" ht="21" customHeight="1">
      <c r="A33" s="81" t="s">
        <v>116</v>
      </c>
      <c r="B33" s="72" t="s">
        <v>164</v>
      </c>
      <c r="C33" s="36">
        <v>3</v>
      </c>
      <c r="D33" s="36">
        <v>2</v>
      </c>
      <c r="E33" s="88">
        <v>2</v>
      </c>
      <c r="F33" s="35">
        <v>3</v>
      </c>
      <c r="G33" s="36">
        <f t="shared" si="1"/>
        <v>8</v>
      </c>
    </row>
    <row r="34" spans="1:7" s="40" customFormat="1" ht="21" customHeight="1">
      <c r="A34" s="81" t="s">
        <v>117</v>
      </c>
      <c r="B34" s="72" t="s">
        <v>75</v>
      </c>
      <c r="C34" s="36">
        <v>13</v>
      </c>
      <c r="D34" s="36">
        <v>3</v>
      </c>
      <c r="E34" s="88"/>
      <c r="F34" s="35"/>
      <c r="G34" s="36">
        <f t="shared" si="1"/>
        <v>16</v>
      </c>
    </row>
    <row r="35" spans="1:7" s="40" customFormat="1" ht="21" customHeight="1">
      <c r="A35" s="81" t="s">
        <v>118</v>
      </c>
      <c r="B35" s="72" t="s">
        <v>64</v>
      </c>
      <c r="C35" s="35">
        <v>4</v>
      </c>
      <c r="D35" s="36">
        <v>3</v>
      </c>
      <c r="E35" s="88">
        <v>1</v>
      </c>
      <c r="F35" s="35"/>
      <c r="G35" s="36">
        <f t="shared" si="1"/>
        <v>7</v>
      </c>
    </row>
    <row r="36" spans="1:7" s="40" customFormat="1" ht="21" customHeight="1">
      <c r="A36" s="81" t="s">
        <v>119</v>
      </c>
      <c r="B36" s="72" t="s">
        <v>156</v>
      </c>
      <c r="C36" s="36"/>
      <c r="D36" s="36"/>
      <c r="E36" s="89"/>
      <c r="F36" s="35"/>
      <c r="G36" s="36">
        <f t="shared" si="1"/>
        <v>0</v>
      </c>
    </row>
    <row r="37" spans="1:7" s="40" customFormat="1" ht="21" customHeight="1">
      <c r="A37" s="81" t="s">
        <v>157</v>
      </c>
      <c r="B37" s="72" t="s">
        <v>65</v>
      </c>
      <c r="C37" s="36"/>
      <c r="D37" s="36"/>
      <c r="E37" s="89"/>
      <c r="F37" s="35"/>
      <c r="G37" s="36">
        <f t="shared" si="1"/>
        <v>0</v>
      </c>
    </row>
    <row r="38" spans="1:7" s="40" customFormat="1" ht="21" customHeight="1">
      <c r="A38" s="81" t="s">
        <v>179</v>
      </c>
      <c r="B38" s="72" t="s">
        <v>230</v>
      </c>
      <c r="C38" s="36">
        <v>1</v>
      </c>
      <c r="D38" s="36"/>
      <c r="E38" s="89">
        <v>1</v>
      </c>
      <c r="F38" s="35"/>
      <c r="G38" s="36">
        <f t="shared" si="1"/>
        <v>1</v>
      </c>
    </row>
    <row r="39" spans="1:7" s="40" customFormat="1" ht="21" customHeight="1">
      <c r="A39" s="81" t="s">
        <v>180</v>
      </c>
      <c r="B39" s="72" t="s">
        <v>166</v>
      </c>
      <c r="C39" s="36"/>
      <c r="D39" s="36"/>
      <c r="E39" s="89"/>
      <c r="F39" s="35"/>
      <c r="G39" s="36">
        <f t="shared" si="1"/>
        <v>0</v>
      </c>
    </row>
    <row r="40" spans="1:7" s="40" customFormat="1" ht="21" customHeight="1">
      <c r="A40" s="81" t="s">
        <v>181</v>
      </c>
      <c r="B40" s="72" t="s">
        <v>168</v>
      </c>
      <c r="C40" s="36"/>
      <c r="D40" s="36"/>
      <c r="E40" s="89"/>
      <c r="F40" s="35"/>
      <c r="G40" s="36">
        <f t="shared" si="1"/>
        <v>0</v>
      </c>
    </row>
    <row r="41" spans="1:7" s="40" customFormat="1" ht="21" customHeight="1">
      <c r="A41" s="78" t="s">
        <v>7</v>
      </c>
      <c r="B41" s="62" t="s">
        <v>55</v>
      </c>
      <c r="C41" s="63">
        <f>C42+C43+C45+C44+C46+C47</f>
        <v>3</v>
      </c>
      <c r="D41" s="63">
        <f>D42+D43+D44+D45+D46+D47</f>
        <v>2</v>
      </c>
      <c r="E41" s="63">
        <f>E42+E43+E44+E45+E46+E47</f>
        <v>1</v>
      </c>
      <c r="F41" s="63">
        <f>F42+F43+F44+F46+F45+F47</f>
        <v>0</v>
      </c>
      <c r="G41" s="63">
        <f t="shared" si="1"/>
        <v>5</v>
      </c>
    </row>
    <row r="42" spans="1:7" s="40" customFormat="1" ht="21" customHeight="1">
      <c r="A42" s="79" t="s">
        <v>120</v>
      </c>
      <c r="B42" s="73" t="s">
        <v>77</v>
      </c>
      <c r="C42" s="36"/>
      <c r="D42" s="36"/>
      <c r="E42" s="89"/>
      <c r="F42" s="36"/>
      <c r="G42" s="36">
        <f t="shared" si="1"/>
        <v>0</v>
      </c>
    </row>
    <row r="43" spans="1:7" s="40" customFormat="1" ht="21" customHeight="1">
      <c r="A43" s="79" t="s">
        <v>153</v>
      </c>
      <c r="B43" s="73" t="s">
        <v>237</v>
      </c>
      <c r="C43" s="36">
        <v>1</v>
      </c>
      <c r="D43" s="36"/>
      <c r="E43" s="89"/>
      <c r="F43" s="36"/>
      <c r="G43" s="36">
        <f t="shared" si="1"/>
        <v>1</v>
      </c>
    </row>
    <row r="44" spans="1:7" s="40" customFormat="1" ht="21" customHeight="1">
      <c r="A44" s="79" t="s">
        <v>154</v>
      </c>
      <c r="B44" s="73" t="s">
        <v>240</v>
      </c>
      <c r="C44" s="36"/>
      <c r="D44" s="36">
        <v>1</v>
      </c>
      <c r="E44" s="89"/>
      <c r="F44" s="36"/>
      <c r="G44" s="36">
        <f t="shared" si="1"/>
        <v>1</v>
      </c>
    </row>
    <row r="45" spans="1:7" s="40" customFormat="1" ht="21" customHeight="1">
      <c r="A45" s="79" t="s">
        <v>155</v>
      </c>
      <c r="B45" s="73" t="s">
        <v>226</v>
      </c>
      <c r="C45" s="36">
        <v>2</v>
      </c>
      <c r="D45" s="36"/>
      <c r="E45" s="89"/>
      <c r="F45" s="36"/>
      <c r="G45" s="36">
        <f t="shared" si="1"/>
        <v>2</v>
      </c>
    </row>
    <row r="46" spans="1:7" s="40" customFormat="1" ht="21" customHeight="1">
      <c r="A46" s="79" t="s">
        <v>121</v>
      </c>
      <c r="B46" s="73" t="s">
        <v>249</v>
      </c>
      <c r="C46" s="36"/>
      <c r="D46" s="36">
        <v>1</v>
      </c>
      <c r="E46" s="89">
        <v>1</v>
      </c>
      <c r="F46" s="36"/>
      <c r="G46" s="36">
        <f t="shared" si="1"/>
        <v>1</v>
      </c>
    </row>
    <row r="47" spans="1:7" s="40" customFormat="1" ht="21" customHeight="1">
      <c r="A47" s="79" t="s">
        <v>178</v>
      </c>
      <c r="B47" s="73" t="s">
        <v>167</v>
      </c>
      <c r="C47" s="36"/>
      <c r="D47" s="36"/>
      <c r="E47" s="89"/>
      <c r="F47" s="36"/>
      <c r="G47" s="36">
        <f t="shared" si="1"/>
        <v>0</v>
      </c>
    </row>
    <row r="48" spans="1:7" s="40" customFormat="1" ht="21" customHeight="1">
      <c r="A48" s="78" t="s">
        <v>56</v>
      </c>
      <c r="B48" s="62" t="s">
        <v>57</v>
      </c>
      <c r="C48" s="63">
        <f>C49+C64</f>
        <v>19</v>
      </c>
      <c r="D48" s="63">
        <f>D49+D64</f>
        <v>17</v>
      </c>
      <c r="E48" s="63">
        <f>E49+E64</f>
        <v>11</v>
      </c>
      <c r="F48" s="63">
        <f>F49+F64</f>
        <v>35</v>
      </c>
      <c r="G48" s="63">
        <f>G49+G64</f>
        <v>71</v>
      </c>
    </row>
    <row r="49" spans="1:7" s="40" customFormat="1" ht="21" customHeight="1">
      <c r="A49" s="82" t="s">
        <v>122</v>
      </c>
      <c r="B49" s="65" t="s">
        <v>69</v>
      </c>
      <c r="C49" s="66">
        <f>C50+C51+C52+C53+C54+C55+C56+C57+C58+C59+C60+C61+C62+C63</f>
        <v>10</v>
      </c>
      <c r="D49" s="66">
        <f>D50+D51+D52+D53+D54+D55+D56+D57+D58+D59+D60+D61+D63</f>
        <v>7</v>
      </c>
      <c r="E49" s="66">
        <f>E50+E51+E52+E53+E54+E55+E56+E57+E58+E59+E60+E61+E63</f>
        <v>4</v>
      </c>
      <c r="F49" s="66">
        <f>F50+F51+F52+F53+F54+F55+F56+F57+F58+F59+F60+F61+F63+F62</f>
        <v>27</v>
      </c>
      <c r="G49" s="66">
        <f aca="true" t="shared" si="2" ref="G49:G79">C49+D49+F49</f>
        <v>44</v>
      </c>
    </row>
    <row r="50" spans="1:7" s="40" customFormat="1" ht="21" customHeight="1">
      <c r="A50" s="79" t="s">
        <v>137</v>
      </c>
      <c r="B50" s="72" t="s">
        <v>78</v>
      </c>
      <c r="C50" s="36"/>
      <c r="D50" s="35"/>
      <c r="E50" s="88"/>
      <c r="F50" s="35">
        <v>2</v>
      </c>
      <c r="G50" s="36">
        <f t="shared" si="2"/>
        <v>2</v>
      </c>
    </row>
    <row r="51" spans="1:7" s="40" customFormat="1" ht="21" customHeight="1">
      <c r="A51" s="79" t="s">
        <v>124</v>
      </c>
      <c r="B51" s="72" t="s">
        <v>66</v>
      </c>
      <c r="C51" s="36">
        <v>4</v>
      </c>
      <c r="D51" s="36">
        <v>3</v>
      </c>
      <c r="E51" s="89">
        <v>2</v>
      </c>
      <c r="F51" s="36">
        <v>9</v>
      </c>
      <c r="G51" s="36">
        <f t="shared" si="2"/>
        <v>16</v>
      </c>
    </row>
    <row r="52" spans="1:7" s="40" customFormat="1" ht="21" customHeight="1">
      <c r="A52" s="79" t="s">
        <v>125</v>
      </c>
      <c r="B52" s="72" t="s">
        <v>67</v>
      </c>
      <c r="C52" s="36"/>
      <c r="D52" s="35"/>
      <c r="E52" s="88"/>
      <c r="F52" s="36">
        <v>6</v>
      </c>
      <c r="G52" s="36">
        <f t="shared" si="2"/>
        <v>6</v>
      </c>
    </row>
    <row r="53" spans="1:7" s="40" customFormat="1" ht="23.25" customHeight="1">
      <c r="A53" s="79" t="s">
        <v>126</v>
      </c>
      <c r="B53" s="72" t="s">
        <v>76</v>
      </c>
      <c r="C53" s="36"/>
      <c r="D53" s="35"/>
      <c r="E53" s="88"/>
      <c r="F53" s="36">
        <v>1</v>
      </c>
      <c r="G53" s="36">
        <f t="shared" si="2"/>
        <v>1</v>
      </c>
    </row>
    <row r="54" spans="1:7" s="40" customFormat="1" ht="21" customHeight="1">
      <c r="A54" s="79" t="s">
        <v>127</v>
      </c>
      <c r="B54" s="72" t="s">
        <v>68</v>
      </c>
      <c r="C54" s="36">
        <v>1</v>
      </c>
      <c r="D54" s="36">
        <v>2</v>
      </c>
      <c r="E54" s="89">
        <v>2</v>
      </c>
      <c r="F54" s="36">
        <v>5</v>
      </c>
      <c r="G54" s="36">
        <f t="shared" si="2"/>
        <v>8</v>
      </c>
    </row>
    <row r="55" spans="1:7" s="40" customFormat="1" ht="21" customHeight="1">
      <c r="A55" s="79" t="s">
        <v>128</v>
      </c>
      <c r="B55" s="72" t="s">
        <v>214</v>
      </c>
      <c r="C55" s="36"/>
      <c r="D55" s="35"/>
      <c r="E55" s="88"/>
      <c r="F55" s="35"/>
      <c r="G55" s="36">
        <f t="shared" si="2"/>
        <v>0</v>
      </c>
    </row>
    <row r="56" spans="1:7" s="40" customFormat="1" ht="21" customHeight="1">
      <c r="A56" s="83" t="s">
        <v>129</v>
      </c>
      <c r="B56" s="72" t="s">
        <v>184</v>
      </c>
      <c r="C56" s="36"/>
      <c r="D56" s="35"/>
      <c r="E56" s="88"/>
      <c r="F56" s="35"/>
      <c r="G56" s="36">
        <f t="shared" si="2"/>
        <v>0</v>
      </c>
    </row>
    <row r="57" spans="1:7" s="40" customFormat="1" ht="24.75" customHeight="1">
      <c r="A57" s="83" t="s">
        <v>130</v>
      </c>
      <c r="B57" s="72" t="s">
        <v>246</v>
      </c>
      <c r="C57" s="36">
        <v>1</v>
      </c>
      <c r="D57" s="35">
        <v>1</v>
      </c>
      <c r="E57" s="88"/>
      <c r="F57" s="35"/>
      <c r="G57" s="36">
        <f t="shared" si="2"/>
        <v>2</v>
      </c>
    </row>
    <row r="58" spans="1:7" s="40" customFormat="1" ht="24.75" customHeight="1">
      <c r="A58" s="83" t="s">
        <v>131</v>
      </c>
      <c r="B58" s="72" t="s">
        <v>195</v>
      </c>
      <c r="C58" s="36"/>
      <c r="D58" s="35"/>
      <c r="E58" s="88"/>
      <c r="F58" s="35"/>
      <c r="G58" s="36">
        <f t="shared" si="2"/>
        <v>0</v>
      </c>
    </row>
    <row r="59" spans="1:7" s="40" customFormat="1" ht="21.75" customHeight="1">
      <c r="A59" s="83" t="s">
        <v>183</v>
      </c>
      <c r="B59" s="72" t="s">
        <v>192</v>
      </c>
      <c r="C59" s="36"/>
      <c r="D59" s="35"/>
      <c r="E59" s="88"/>
      <c r="F59" s="35"/>
      <c r="G59" s="36">
        <f t="shared" si="2"/>
        <v>0</v>
      </c>
    </row>
    <row r="60" spans="1:7" s="40" customFormat="1" ht="21" customHeight="1">
      <c r="A60" s="99" t="s">
        <v>185</v>
      </c>
      <c r="B60" s="72" t="s">
        <v>227</v>
      </c>
      <c r="C60" s="36">
        <v>1</v>
      </c>
      <c r="D60" s="35"/>
      <c r="E60" s="88"/>
      <c r="F60" s="35">
        <v>1</v>
      </c>
      <c r="G60" s="36">
        <f t="shared" si="2"/>
        <v>2</v>
      </c>
    </row>
    <row r="61" spans="1:7" s="40" customFormat="1" ht="24" customHeight="1">
      <c r="A61" s="99" t="s">
        <v>186</v>
      </c>
      <c r="B61" s="72" t="s">
        <v>193</v>
      </c>
      <c r="C61" s="36"/>
      <c r="D61" s="35"/>
      <c r="E61" s="88"/>
      <c r="F61" s="35"/>
      <c r="G61" s="36">
        <f t="shared" si="2"/>
        <v>0</v>
      </c>
    </row>
    <row r="62" spans="1:7" s="40" customFormat="1" ht="24" customHeight="1">
      <c r="A62" s="99" t="s">
        <v>187</v>
      </c>
      <c r="B62" s="72" t="s">
        <v>229</v>
      </c>
      <c r="C62" s="36">
        <v>2</v>
      </c>
      <c r="D62" s="35"/>
      <c r="E62" s="88"/>
      <c r="F62" s="35">
        <v>2</v>
      </c>
      <c r="G62" s="36">
        <f t="shared" si="2"/>
        <v>4</v>
      </c>
    </row>
    <row r="63" spans="1:7" s="40" customFormat="1" ht="24.75" customHeight="1">
      <c r="A63" s="99" t="s">
        <v>199</v>
      </c>
      <c r="B63" s="72" t="s">
        <v>247</v>
      </c>
      <c r="C63" s="36">
        <v>1</v>
      </c>
      <c r="D63" s="35">
        <v>1</v>
      </c>
      <c r="E63" s="88"/>
      <c r="F63" s="35">
        <v>1</v>
      </c>
      <c r="G63" s="36">
        <f t="shared" si="2"/>
        <v>3</v>
      </c>
    </row>
    <row r="64" spans="1:7" s="40" customFormat="1" ht="21" customHeight="1">
      <c r="A64" s="83" t="s">
        <v>123</v>
      </c>
      <c r="B64" s="65" t="s">
        <v>70</v>
      </c>
      <c r="C64" s="66">
        <f>C65+C66+C67+C68+C69+C70+C71+C72+C73+C74+C75+C76+C77+C78+C79</f>
        <v>9</v>
      </c>
      <c r="D64" s="66">
        <f>D65+D66+D67+D68+D69+D70+D71+D72+D73+D74+D75+D76+D77+D78+D79</f>
        <v>10</v>
      </c>
      <c r="E64" s="66">
        <f>E65+E67+E66+E68+E69+E70+E71+E72+E73+E74+E75+E76+E77+E78+E79</f>
        <v>7</v>
      </c>
      <c r="F64" s="66">
        <f>F65+F66+F67+F68+F69+F70+F71+F72+F73+F74+F75+F76+F77+F78+F79</f>
        <v>8</v>
      </c>
      <c r="G64" s="66">
        <f t="shared" si="2"/>
        <v>27</v>
      </c>
    </row>
    <row r="65" spans="1:7" s="40" customFormat="1" ht="21" customHeight="1">
      <c r="A65" s="83" t="s">
        <v>132</v>
      </c>
      <c r="B65" s="72" t="s">
        <v>165</v>
      </c>
      <c r="C65" s="36">
        <v>1</v>
      </c>
      <c r="D65" s="35">
        <v>1</v>
      </c>
      <c r="E65" s="88"/>
      <c r="F65" s="35">
        <v>3</v>
      </c>
      <c r="G65" s="36">
        <f t="shared" si="2"/>
        <v>5</v>
      </c>
    </row>
    <row r="66" spans="1:7" s="40" customFormat="1" ht="21" customHeight="1">
      <c r="A66" s="83" t="s">
        <v>133</v>
      </c>
      <c r="B66" s="72" t="s">
        <v>235</v>
      </c>
      <c r="C66" s="35">
        <v>1</v>
      </c>
      <c r="D66" s="36"/>
      <c r="E66" s="89"/>
      <c r="F66" s="35">
        <v>1</v>
      </c>
      <c r="G66" s="36">
        <f t="shared" si="2"/>
        <v>2</v>
      </c>
    </row>
    <row r="67" spans="1:7" s="40" customFormat="1" ht="21" customHeight="1">
      <c r="A67" s="83" t="s">
        <v>134</v>
      </c>
      <c r="B67" s="72" t="s">
        <v>194</v>
      </c>
      <c r="C67" s="35"/>
      <c r="D67" s="36">
        <v>1</v>
      </c>
      <c r="E67" s="88"/>
      <c r="F67" s="35"/>
      <c r="G67" s="36">
        <f t="shared" si="2"/>
        <v>1</v>
      </c>
    </row>
    <row r="68" spans="1:7" s="40" customFormat="1" ht="21" customHeight="1">
      <c r="A68" s="83" t="s">
        <v>135</v>
      </c>
      <c r="B68" s="72" t="s">
        <v>71</v>
      </c>
      <c r="C68" s="36">
        <v>3</v>
      </c>
      <c r="D68" s="36">
        <v>3</v>
      </c>
      <c r="E68" s="88">
        <v>4</v>
      </c>
      <c r="F68" s="35">
        <v>1</v>
      </c>
      <c r="G68" s="36">
        <f t="shared" si="2"/>
        <v>7</v>
      </c>
    </row>
    <row r="69" spans="1:7" s="40" customFormat="1" ht="21" customHeight="1">
      <c r="A69" s="83" t="s">
        <v>136</v>
      </c>
      <c r="B69" s="72" t="s">
        <v>198</v>
      </c>
      <c r="C69" s="35"/>
      <c r="D69" s="36">
        <v>2</v>
      </c>
      <c r="E69" s="89"/>
      <c r="F69" s="36"/>
      <c r="G69" s="36">
        <f t="shared" si="2"/>
        <v>2</v>
      </c>
    </row>
    <row r="70" spans="1:7" s="40" customFormat="1" ht="21" customHeight="1">
      <c r="A70" s="90" t="s">
        <v>146</v>
      </c>
      <c r="B70" s="72" t="s">
        <v>245</v>
      </c>
      <c r="C70" s="36">
        <v>1</v>
      </c>
      <c r="D70" s="36"/>
      <c r="E70" s="89"/>
      <c r="F70" s="35"/>
      <c r="G70" s="36">
        <f t="shared" si="2"/>
        <v>1</v>
      </c>
    </row>
    <row r="71" spans="1:7" s="40" customFormat="1" ht="21" customHeight="1">
      <c r="A71" s="94" t="s">
        <v>169</v>
      </c>
      <c r="B71" s="72" t="s">
        <v>162</v>
      </c>
      <c r="C71" s="36">
        <v>1</v>
      </c>
      <c r="D71" s="36"/>
      <c r="E71" s="89"/>
      <c r="F71" s="35">
        <v>1</v>
      </c>
      <c r="G71" s="36">
        <f t="shared" si="2"/>
        <v>2</v>
      </c>
    </row>
    <row r="72" spans="1:7" s="40" customFormat="1" ht="21" customHeight="1">
      <c r="A72" s="94" t="s">
        <v>170</v>
      </c>
      <c r="B72" s="72" t="s">
        <v>234</v>
      </c>
      <c r="C72" s="36"/>
      <c r="D72" s="36"/>
      <c r="E72" s="89"/>
      <c r="F72" s="35">
        <v>1</v>
      </c>
      <c r="G72" s="36">
        <f t="shared" si="2"/>
        <v>1</v>
      </c>
    </row>
    <row r="73" spans="1:7" s="40" customFormat="1" ht="21" customHeight="1">
      <c r="A73" s="94" t="s">
        <v>171</v>
      </c>
      <c r="B73" s="72" t="s">
        <v>239</v>
      </c>
      <c r="C73" s="36"/>
      <c r="D73" s="36">
        <v>1</v>
      </c>
      <c r="E73" s="89"/>
      <c r="F73" s="35"/>
      <c r="G73" s="36">
        <f t="shared" si="2"/>
        <v>1</v>
      </c>
    </row>
    <row r="74" spans="1:7" s="40" customFormat="1" ht="21" customHeight="1">
      <c r="A74" s="94" t="s">
        <v>172</v>
      </c>
      <c r="B74" s="72" t="s">
        <v>163</v>
      </c>
      <c r="C74" s="36">
        <v>1</v>
      </c>
      <c r="D74" s="36">
        <v>1</v>
      </c>
      <c r="E74" s="89">
        <v>1</v>
      </c>
      <c r="F74" s="35">
        <v>1</v>
      </c>
      <c r="G74" s="36">
        <f t="shared" si="2"/>
        <v>3</v>
      </c>
    </row>
    <row r="75" spans="1:7" s="40" customFormat="1" ht="21" customHeight="1">
      <c r="A75" s="94" t="s">
        <v>173</v>
      </c>
      <c r="B75" s="72" t="s">
        <v>250</v>
      </c>
      <c r="C75" s="36"/>
      <c r="D75" s="36"/>
      <c r="E75" s="89">
        <v>1</v>
      </c>
      <c r="F75" s="35"/>
      <c r="G75" s="36">
        <f t="shared" si="2"/>
        <v>0</v>
      </c>
    </row>
    <row r="76" spans="1:7" s="40" customFormat="1" ht="21" customHeight="1">
      <c r="A76" s="94" t="s">
        <v>174</v>
      </c>
      <c r="B76" s="72" t="s">
        <v>189</v>
      </c>
      <c r="C76" s="36"/>
      <c r="D76" s="36"/>
      <c r="E76" s="89"/>
      <c r="F76" s="35"/>
      <c r="G76" s="36">
        <f t="shared" si="2"/>
        <v>0</v>
      </c>
    </row>
    <row r="77" spans="1:7" s="40" customFormat="1" ht="21" customHeight="1">
      <c r="A77" s="94" t="s">
        <v>175</v>
      </c>
      <c r="B77" s="72" t="s">
        <v>200</v>
      </c>
      <c r="C77" s="36"/>
      <c r="D77" s="36"/>
      <c r="E77" s="89"/>
      <c r="F77" s="35"/>
      <c r="G77" s="36">
        <f t="shared" si="2"/>
        <v>0</v>
      </c>
    </row>
    <row r="78" spans="1:7" s="40" customFormat="1" ht="21" customHeight="1">
      <c r="A78" s="94" t="s">
        <v>176</v>
      </c>
      <c r="B78" s="72" t="s">
        <v>197</v>
      </c>
      <c r="C78" s="36">
        <v>1</v>
      </c>
      <c r="D78" s="36">
        <v>1</v>
      </c>
      <c r="E78" s="89">
        <v>1</v>
      </c>
      <c r="F78" s="35"/>
      <c r="G78" s="36">
        <f t="shared" si="2"/>
        <v>2</v>
      </c>
    </row>
    <row r="79" spans="1:7" s="40" customFormat="1" ht="21" customHeight="1">
      <c r="A79" s="94" t="s">
        <v>177</v>
      </c>
      <c r="B79" s="72" t="s">
        <v>158</v>
      </c>
      <c r="C79" s="36"/>
      <c r="D79" s="36"/>
      <c r="E79" s="89"/>
      <c r="F79" s="35"/>
      <c r="G79" s="36">
        <f t="shared" si="2"/>
        <v>0</v>
      </c>
    </row>
    <row r="80" spans="1:7" s="40" customFormat="1" ht="21" customHeight="1">
      <c r="A80" s="84"/>
      <c r="B80" s="67" t="s">
        <v>72</v>
      </c>
      <c r="C80" s="63">
        <f>C11+C20+C28+C41+C48</f>
        <v>65</v>
      </c>
      <c r="D80" s="63">
        <f>D11+D20+D28+D41+D48</f>
        <v>53</v>
      </c>
      <c r="E80" s="63">
        <f>E11+E20+E28+E41+E48</f>
        <v>22</v>
      </c>
      <c r="F80" s="63">
        <f>F48+F41+F28+F20+F11</f>
        <v>51</v>
      </c>
      <c r="G80" s="63">
        <f>G11+G20+G28+G41+G48</f>
        <v>169</v>
      </c>
    </row>
    <row r="81" spans="1:7" s="40" customFormat="1" ht="21" customHeight="1">
      <c r="A81" s="82" t="s">
        <v>110</v>
      </c>
      <c r="B81" s="37" t="s">
        <v>147</v>
      </c>
      <c r="C81" s="36"/>
      <c r="D81" s="36"/>
      <c r="E81" s="36"/>
      <c r="F81" s="36"/>
      <c r="G81" s="36"/>
    </row>
    <row r="82" spans="1:7" s="40" customFormat="1" ht="21" customHeight="1">
      <c r="A82" s="79" t="s">
        <v>79</v>
      </c>
      <c r="B82" s="72" t="s">
        <v>59</v>
      </c>
      <c r="C82" s="36">
        <v>10</v>
      </c>
      <c r="D82" s="36">
        <v>11</v>
      </c>
      <c r="E82" s="89">
        <v>6</v>
      </c>
      <c r="F82" s="36">
        <v>2</v>
      </c>
      <c r="G82" s="36">
        <v>23</v>
      </c>
    </row>
    <row r="83" spans="1:7" s="40" customFormat="1" ht="21" customHeight="1">
      <c r="A83" s="79" t="s">
        <v>80</v>
      </c>
      <c r="B83" s="72" t="s">
        <v>58</v>
      </c>
      <c r="C83" s="36">
        <v>2</v>
      </c>
      <c r="D83" s="36">
        <v>1</v>
      </c>
      <c r="E83" s="89">
        <v>1</v>
      </c>
      <c r="F83" s="36">
        <v>1</v>
      </c>
      <c r="G83" s="36">
        <v>4</v>
      </c>
    </row>
    <row r="84" spans="1:7" s="40" customFormat="1" ht="21" customHeight="1">
      <c r="A84" s="79" t="s">
        <v>81</v>
      </c>
      <c r="B84" s="72" t="s">
        <v>93</v>
      </c>
      <c r="C84" s="36">
        <v>47</v>
      </c>
      <c r="D84" s="36">
        <v>37</v>
      </c>
      <c r="E84" s="89">
        <v>11</v>
      </c>
      <c r="F84" s="36">
        <v>46</v>
      </c>
      <c r="G84" s="36">
        <f>C84+D84+F84</f>
        <v>130</v>
      </c>
    </row>
    <row r="85" spans="1:7" s="40" customFormat="1" ht="21" customHeight="1">
      <c r="A85" s="79" t="s">
        <v>82</v>
      </c>
      <c r="B85" s="72" t="s">
        <v>49</v>
      </c>
      <c r="C85" s="36">
        <v>0</v>
      </c>
      <c r="D85" s="36">
        <v>0</v>
      </c>
      <c r="E85" s="89">
        <v>0</v>
      </c>
      <c r="F85" s="36">
        <v>0</v>
      </c>
      <c r="G85" s="36">
        <f>C85+D85+F85</f>
        <v>0</v>
      </c>
    </row>
    <row r="86" spans="1:7" s="40" customFormat="1" ht="21" customHeight="1">
      <c r="A86" s="79" t="s">
        <v>83</v>
      </c>
      <c r="B86" s="72" t="s">
        <v>86</v>
      </c>
      <c r="C86" s="36">
        <v>1</v>
      </c>
      <c r="D86" s="36">
        <v>0</v>
      </c>
      <c r="E86" s="89">
        <v>0</v>
      </c>
      <c r="F86" s="36">
        <v>0</v>
      </c>
      <c r="G86" s="36">
        <f>C86+D86+F86</f>
        <v>1</v>
      </c>
    </row>
    <row r="87" spans="1:7" s="40" customFormat="1" ht="21" customHeight="1">
      <c r="A87" s="79" t="s">
        <v>84</v>
      </c>
      <c r="B87" s="72" t="s">
        <v>94</v>
      </c>
      <c r="C87" s="36">
        <v>5</v>
      </c>
      <c r="D87" s="36">
        <v>4</v>
      </c>
      <c r="E87" s="89">
        <v>4</v>
      </c>
      <c r="F87" s="36">
        <v>2</v>
      </c>
      <c r="G87" s="36">
        <f>C87+D87+F87</f>
        <v>11</v>
      </c>
    </row>
    <row r="88" spans="1:7" s="28" customFormat="1" ht="21" customHeight="1">
      <c r="A88" s="85" t="s">
        <v>85</v>
      </c>
      <c r="B88" s="74" t="s">
        <v>188</v>
      </c>
      <c r="C88" s="36">
        <v>0</v>
      </c>
      <c r="D88" s="60">
        <v>0</v>
      </c>
      <c r="E88" s="89">
        <v>0</v>
      </c>
      <c r="F88" s="60">
        <v>0</v>
      </c>
      <c r="G88" s="60">
        <f>C88+D88+F88</f>
        <v>0</v>
      </c>
    </row>
    <row r="89" spans="1:7" s="28" customFormat="1" ht="21" customHeight="1">
      <c r="A89" s="68"/>
      <c r="B89" s="67" t="s">
        <v>73</v>
      </c>
      <c r="C89" s="63">
        <f>C82+C83+C84+C85+C86+C87+C88</f>
        <v>65</v>
      </c>
      <c r="D89" s="63">
        <f>D82+D83+D84+D85+D86+D87+D88</f>
        <v>53</v>
      </c>
      <c r="E89" s="63">
        <f>E82+E83+E84+E85+E86+E87+E88</f>
        <v>22</v>
      </c>
      <c r="F89" s="63">
        <f>F82+F83+F84+F85+F86+F87+F88</f>
        <v>51</v>
      </c>
      <c r="G89" s="63">
        <f>G82+G83+G84+G85+G86+G87+G88</f>
        <v>169</v>
      </c>
    </row>
    <row r="90" spans="1:7" s="28" customFormat="1" ht="20.25">
      <c r="A90" s="38"/>
      <c r="B90" s="39"/>
      <c r="C90" s="40"/>
      <c r="D90" s="40"/>
      <c r="E90" s="40"/>
      <c r="F90" s="40"/>
      <c r="G90" s="40"/>
    </row>
    <row r="91" spans="1:7" s="28" customFormat="1" ht="20.25">
      <c r="A91" s="38"/>
      <c r="B91" s="39"/>
      <c r="C91" s="40"/>
      <c r="D91" s="40"/>
      <c r="E91" s="40"/>
      <c r="F91" s="40"/>
      <c r="G91" s="40"/>
    </row>
    <row r="92" spans="1:7" s="28" customFormat="1" ht="20.25">
      <c r="A92" s="38"/>
      <c r="B92" s="39"/>
      <c r="C92" s="40"/>
      <c r="D92" s="40"/>
      <c r="E92" s="40"/>
      <c r="F92" s="40"/>
      <c r="G92" s="40"/>
    </row>
    <row r="93" spans="1:7" s="28" customFormat="1" ht="22.5">
      <c r="A93" s="150" t="s">
        <v>149</v>
      </c>
      <c r="B93" s="150"/>
      <c r="C93" s="100"/>
      <c r="D93" s="100"/>
      <c r="E93" s="151" t="s">
        <v>191</v>
      </c>
      <c r="F93" s="151"/>
      <c r="G93" s="152"/>
    </row>
    <row r="94" spans="1:7" s="28" customFormat="1" ht="20.25">
      <c r="A94" s="143"/>
      <c r="B94" s="143"/>
      <c r="C94" s="40"/>
      <c r="D94" s="40"/>
      <c r="E94" s="40"/>
      <c r="F94" s="40"/>
      <c r="G94" s="40"/>
    </row>
    <row r="95" spans="1:7" s="34" customFormat="1" ht="21" customHeight="1">
      <c r="A95" s="141"/>
      <c r="B95" s="141"/>
      <c r="C95" s="41"/>
      <c r="D95" s="41"/>
      <c r="E95" s="41"/>
      <c r="F95" s="41"/>
      <c r="G95" s="54"/>
    </row>
    <row r="96" spans="1:2" s="28" customFormat="1" ht="18">
      <c r="A96" s="32"/>
      <c r="B96" s="33"/>
    </row>
    <row r="97" spans="1:2" s="28" customFormat="1" ht="18">
      <c r="A97" s="32"/>
      <c r="B97" s="33"/>
    </row>
    <row r="98" spans="1:2" s="28" customFormat="1" ht="18">
      <c r="A98" s="32"/>
      <c r="B98" s="33"/>
    </row>
    <row r="99" spans="1:2" s="28" customFormat="1" ht="18">
      <c r="A99" s="32"/>
      <c r="B99" s="33"/>
    </row>
  </sheetData>
  <sheetProtection/>
  <mergeCells count="10">
    <mergeCell ref="A95:B95"/>
    <mergeCell ref="A8:A10"/>
    <mergeCell ref="A94:B94"/>
    <mergeCell ref="B2:F7"/>
    <mergeCell ref="G8:G10"/>
    <mergeCell ref="B8:B10"/>
    <mergeCell ref="F8:F10"/>
    <mergeCell ref="A93:B93"/>
    <mergeCell ref="E93:G93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2024-01-10T06:31:36Z</cp:lastPrinted>
  <dcterms:created xsi:type="dcterms:W3CDTF">2008-10-21T03:56:09Z</dcterms:created>
  <dcterms:modified xsi:type="dcterms:W3CDTF">2024-04-15T07:32:26Z</dcterms:modified>
  <cp:category/>
  <cp:version/>
  <cp:contentType/>
  <cp:contentStatus/>
</cp:coreProperties>
</file>