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<sst xmlns="http://schemas.openxmlformats.org/spreadsheetml/2006/main" count="321" uniqueCount="122">
  <si>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</si>
  <si>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</si>
  <si>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</si>
  <si>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</si>
  <si>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</si>
  <si>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</si>
  <si>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</si>
  <si>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</si>
  <si>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</si>
  <si>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</si>
  <si>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</si>
  <si>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</si>
  <si>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</si>
  <si>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</si>
  <si>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</si>
  <si>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</si>
  <si>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</si>
  <si>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</si>
  <si>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</si>
  <si>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</si>
  <si>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</si>
  <si>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</si>
  <si>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</si>
  <si>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</si>
  <si>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</si>
  <si>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</si>
  <si>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</si>
  <si>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</si>
  <si>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</si>
  <si>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</si>
  <si>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</si>
  <si>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</si>
  <si>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</si>
  <si>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</si>
  <si>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</si>
  <si>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</si>
  <si>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</si>
  <si>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</si>
  <si>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</si>
  <si>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</si>
  <si>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</si>
  <si>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</si>
  <si>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</si>
  <si>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</si>
  <si>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</si>
  <si>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</si>
  <si>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</si>
  <si>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</si>
  <si>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</si>
  <si>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</si>
  <si>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</si>
  <si>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</si>
  <si>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</si>
  <si>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</si>
  <si>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</si>
  <si>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</si>
  <si>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</si>
  <si>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</si>
  <si>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</si>
  <si>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</si>
  <si>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</si>
  <si>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</si>
  <si>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</si>
  <si>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</si>
  <si>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</si>
  <si>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</si>
  <si>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</si>
  <si>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</si>
  <si>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</si>
  <si>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</si>
  <si>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</si>
  <si>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</si>
  <si>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2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</si>
  <si>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</si>
  <si>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</si>
  <si>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</si>
  <si>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</si>
  <si>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</si>
  <si>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ООО "Сов-Оптторг-Продукт"</t>
  </si>
  <si>
    <t>Способ размещения заказа:  запрос котировок</t>
  </si>
  <si>
    <t>ИП Соколова  С.В.</t>
  </si>
  <si>
    <t>ЗАО "Алтайская крупа" Алтайский край</t>
  </si>
  <si>
    <t>Цена за ед. товара. кг.</t>
  </si>
  <si>
    <t>ОАО "Мелькомбинат"г. Баженов, Свердловская обл.</t>
  </si>
  <si>
    <t>Горох колотый, шлифованный, цвет 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800 гр., упаковка маркированная без повреждений. ГОСТ 28674-90</t>
  </si>
  <si>
    <t>ОАО Челябинский КХП г. Челябинск</t>
  </si>
  <si>
    <t>ОАО  "Россельхозпродукт" г. Екатеринбург</t>
  </si>
  <si>
    <t>Крупа -  манная марки МТ, цвет бело-желтый;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700 гр.,  упаковка маркированная без повреждений.  ГОСТ 7022-97</t>
  </si>
  <si>
    <t>Марьяновский КХП Омская обл. р.п. Марьянова</t>
  </si>
  <si>
    <t>Крупа пшеничная высший сорт цвет желтый  разных оттенков;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600 гр., упаковка маркированная без повреждений.  ГОСТ 572-60</t>
  </si>
  <si>
    <t xml:space="preserve">Крупа перловая ядро, освобожденное от цветковых пленок, шлифованное; цвет желтоватый или с зеленоватым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600-800 гр., упаковка маркированная без повреждений.  ГОСТ 5784-60 </t>
  </si>
  <si>
    <t>Овсяные хлопья геркулес, высший сорт,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400 гр., упаковка маркированная без повреждений. ГОСТ 21149- 93</t>
  </si>
  <si>
    <t>Крупа ячневая дробленная, цвет белый с желтоватым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600 гр., упаковка маркированная без повреждений.  ГОСТ 5784- 60</t>
  </si>
  <si>
    <t>Крупа кукурузная  шлифованная, цвет 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600 гр., упаковка маркированная без повреждений.  ГОСТ 6002- 69</t>
  </si>
  <si>
    <t>Макаронные изделия  высшего  сорта, в ассортименте,  из твердых сортов пшеницы, обогащенные витаминами и минеральными веществами, с содержанием белка не менее 12 г/100г,  фасованные   в прозрачные полиэтиленовые мешки  по 5-10 кг, без зараженности, загрязнений и примесей, упаковка без повреждений, маркированная.  ГОСТ Р  51865 - 2002</t>
  </si>
  <si>
    <t>ОАО Верненский КХП Челябинская обл.</t>
  </si>
  <si>
    <t>Сахар-песок  рафинированный,  из сахарной свеклы,  весовой, в мешках по 50 кг,  вкус и запах: сладкий, без посторонних привкуса и запаха, как в сухом виде, так и в водном растворе; раствор сахара должен быть прозрачным или слабо опалесцирующим без нерастворимого осадка, механических или других посторонних примесей. Сорт ЭКСТРА. Упаковка без повреждений.       ГОСТ 21 - 94</t>
  </si>
  <si>
    <t xml:space="preserve">ООО "Ставропольсахар" Ставропольский край </t>
  </si>
  <si>
    <t>До 30.06.2013</t>
  </si>
  <si>
    <t xml:space="preserve">26.11.2012
</t>
  </si>
  <si>
    <t>Крупа – гречневая ядрица, первый сорт, весовая в мешках   по 25 кг, цвет кремовый с желтоватым или зеленоватым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Упаковка маркированная без повреждений.     ГОСТ 5550-74</t>
  </si>
  <si>
    <t>ЗАО "Бийский КК Наладчик" Алтайский край</t>
  </si>
  <si>
    <t>"Крупек" ОАО мелькомбинат г. Баженов Свердловская обл.</t>
  </si>
  <si>
    <t xml:space="preserve"> Рис  шлифованный круглый весовой, высший сорт, в мешках  по 25 кг,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Упаковка маркированная без повреждений. ГОСТ 6293-90</t>
  </si>
  <si>
    <t>ОАО Славянский ХК Краснодарский край</t>
  </si>
  <si>
    <t>ОАО Славянский ХК Славянск - на Кубан</t>
  </si>
  <si>
    <t>Пшено шлифованное, высший сорт, цвет желтый  разных оттенков;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800 гр., упаковка маркированная без повреждений. ГОСТ 572-60</t>
  </si>
  <si>
    <t>ООО Круп Торг Пугачев Саратовская обл.</t>
  </si>
  <si>
    <t xml:space="preserve">Продукты питания (крупы, макаронные изделия, мука, сахар) </t>
  </si>
  <si>
    <t>Обоснование начальной (максимальной) цены гражданско-правового договора</t>
  </si>
  <si>
    <t>Телефон 8 (34675)   6 00 90, прайсы на 18.11.2013 г.</t>
  </si>
  <si>
    <t>Телефон (34675)4-00-50,прайсы  на 20.11.2013 г.</t>
  </si>
  <si>
    <t>Директор МБОУ "СОШ № 2"       Г.Н. Энютина               Подпись ______________________</t>
  </si>
  <si>
    <t>Дата составления сводной  таблицы    22.11.2013 года</t>
  </si>
  <si>
    <t>Телефон 8 (34675)  7-60-23, прайсы на 2014 г.</t>
  </si>
  <si>
    <t>Цена за ед. товара. литр.</t>
  </si>
  <si>
    <t>Цена за ед. товара  шт.</t>
  </si>
  <si>
    <t>Масло подсолнечное рафинированное дезодорированное, 1 литр, ГОСТ Р 52465</t>
  </si>
  <si>
    <t>Мука пшеничная  высший сорт, весовая,   в мешках  по  25-50 кг, цвет белый или с кремовым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Упаковка маркированная, без повреждений. 
 ГОСТ 52189-2003</t>
  </si>
  <si>
    <t>ООО "Злато" Краснодарский край</t>
  </si>
  <si>
    <t>Яйцо куриное столовое, 1 категории, ГОСТ 52191-2003</t>
  </si>
  <si>
    <r>
      <t xml:space="preserve">Примечание: Лимит финансирования –   </t>
    </r>
    <r>
      <rPr>
        <b/>
        <sz val="12"/>
        <rFont val="Times New Roman"/>
        <family val="1"/>
      </rPr>
      <t>384 055  рублей.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</si>
</sst>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7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left" vertical="center" wrapText="1"/>
    </xf>
    <xf numFmtId="0" fontId="15" fillId="0" borderId="61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14" fontId="16" fillId="0" borderId="54" xfId="0" applyNumberFormat="1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8" fillId="0" borderId="6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3" fontId="5" fillId="0" borderId="68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6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64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6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4" fontId="2" fillId="0" borderId="6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7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14" fillId="0" borderId="43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4" fillId="0" borderId="47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left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wrapText="1"/>
    </xf>
    <xf numFmtId="0" fontId="14" fillId="0" borderId="12" xfId="0" applyFont="1" applyBorder="1" applyAlignment="1">
      <alignment horizontal="justify" wrapText="1"/>
    </xf>
    <xf numFmtId="0" fontId="14" fillId="0" borderId="10" xfId="0" applyFont="1" applyBorder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15" fillId="0" borderId="7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4" fontId="14" fillId="0" borderId="68" xfId="0" applyNumberFormat="1" applyFont="1" applyBorder="1" applyAlignment="1">
      <alignment horizontal="center" vertical="center" wrapText="1"/>
    </xf>
    <xf numFmtId="14" fontId="14" fillId="0" borderId="74" xfId="0" applyNumberFormat="1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justify" vertical="top" wrapText="1"/>
    </xf>
    <xf numFmtId="0" fontId="14" fillId="0" borderId="17" xfId="0" applyFont="1" applyBorder="1" applyAlignment="1">
      <alignment horizontal="justify" vertical="top" wrapText="1"/>
    </xf>
    <xf numFmtId="0" fontId="14" fillId="0" borderId="16" xfId="0" applyFont="1" applyBorder="1" applyAlignment="1">
      <alignment horizontal="justify" vertical="top" wrapText="1"/>
    </xf>
    <xf numFmtId="0" fontId="13" fillId="0" borderId="76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13" fillId="0" borderId="89" xfId="0" applyFont="1" applyBorder="1" applyAlignment="1">
      <alignment horizontal="left" vertical="center" wrapText="1"/>
    </xf>
    <xf numFmtId="0" fontId="32" fillId="0" borderId="90" xfId="0" applyFont="1" applyBorder="1" applyAlignment="1">
      <alignment horizontal="left" vertical="center" wrapText="1"/>
    </xf>
    <xf numFmtId="0" fontId="13" fillId="0" borderId="91" xfId="0" applyFont="1" applyBorder="1" applyAlignment="1">
      <alignment horizontal="left" vertical="center" wrapText="1"/>
    </xf>
    <xf numFmtId="0" fontId="32" fillId="0" borderId="49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14" fontId="16" fillId="0" borderId="11" xfId="0" applyNumberFormat="1" applyFont="1" applyBorder="1" applyAlignment="1">
      <alignment horizontal="center" vertical="center" wrapText="1"/>
    </xf>
    <xf numFmtId="14" fontId="16" fillId="0" borderId="13" xfId="0" applyNumberFormat="1" applyFont="1" applyBorder="1" applyAlignment="1">
      <alignment horizontal="center" vertical="center" wrapText="1"/>
    </xf>
    <xf numFmtId="14" fontId="16" fillId="0" borderId="21" xfId="0" applyNumberFormat="1" applyFont="1" applyBorder="1" applyAlignment="1">
      <alignment horizontal="center" vertical="center" wrapText="1"/>
    </xf>
    <xf numFmtId="14" fontId="16" fillId="0" borderId="19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4" fontId="14" fillId="0" borderId="65" xfId="0" applyNumberFormat="1" applyFont="1" applyBorder="1" applyAlignment="1">
      <alignment horizontal="center" vertical="center" wrapText="1"/>
    </xf>
    <xf numFmtId="14" fontId="14" fillId="0" borderId="3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14" fontId="14" fillId="0" borderId="85" xfId="0" applyNumberFormat="1" applyFont="1" applyBorder="1" applyAlignment="1">
      <alignment horizontal="center" vertical="center" wrapText="1"/>
    </xf>
    <xf numFmtId="14" fontId="14" fillId="0" borderId="8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52" t="s">
        <v>39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15">
      <c r="A2" s="252" t="s">
        <v>67</v>
      </c>
      <c r="B2" s="252"/>
      <c r="C2" s="252"/>
      <c r="D2" s="252"/>
      <c r="E2" s="252"/>
      <c r="F2" s="252"/>
      <c r="G2" s="252"/>
      <c r="H2" s="252"/>
      <c r="I2" s="1"/>
      <c r="J2" s="252" t="s">
        <v>55</v>
      </c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235" t="s">
        <v>0</v>
      </c>
      <c r="B4" s="145" t="s">
        <v>1</v>
      </c>
      <c r="C4" s="146"/>
      <c r="D4" s="146"/>
      <c r="E4" s="146"/>
      <c r="F4" s="147"/>
      <c r="G4" s="157" t="s">
        <v>2</v>
      </c>
      <c r="H4" s="145" t="s">
        <v>1</v>
      </c>
      <c r="I4" s="146"/>
      <c r="J4" s="147"/>
      <c r="K4" s="145" t="s">
        <v>2</v>
      </c>
      <c r="L4" s="147"/>
      <c r="M4" s="145" t="s">
        <v>1</v>
      </c>
      <c r="N4" s="146"/>
      <c r="O4" s="147"/>
      <c r="P4" s="145" t="s">
        <v>2</v>
      </c>
      <c r="Q4" s="146"/>
      <c r="R4" s="146"/>
      <c r="S4" s="147"/>
      <c r="T4" s="165" t="s">
        <v>54</v>
      </c>
    </row>
    <row r="5" spans="1:20" ht="15.75" customHeight="1">
      <c r="A5" s="255"/>
      <c r="B5" s="148"/>
      <c r="C5" s="149"/>
      <c r="D5" s="149"/>
      <c r="E5" s="149"/>
      <c r="F5" s="150"/>
      <c r="G5" s="158"/>
      <c r="H5" s="148"/>
      <c r="I5" s="149"/>
      <c r="J5" s="150"/>
      <c r="K5" s="148"/>
      <c r="L5" s="150"/>
      <c r="M5" s="148"/>
      <c r="N5" s="149"/>
      <c r="O5" s="150"/>
      <c r="P5" s="151"/>
      <c r="Q5" s="152"/>
      <c r="R5" s="152"/>
      <c r="S5" s="153"/>
      <c r="T5" s="253"/>
    </row>
    <row r="6" spans="1:20" ht="15.75" thickBot="1">
      <c r="A6" s="255"/>
      <c r="B6" s="139"/>
      <c r="C6" s="140"/>
      <c r="D6" s="140"/>
      <c r="E6" s="140"/>
      <c r="F6" s="141"/>
      <c r="G6" s="158"/>
      <c r="H6" s="139"/>
      <c r="I6" s="140"/>
      <c r="J6" s="141"/>
      <c r="K6" s="148"/>
      <c r="L6" s="150"/>
      <c r="M6" s="139"/>
      <c r="N6" s="140"/>
      <c r="O6" s="141"/>
      <c r="P6" s="151"/>
      <c r="Q6" s="152"/>
      <c r="R6" s="152"/>
      <c r="S6" s="153"/>
      <c r="T6" s="253"/>
    </row>
    <row r="7" spans="1:20" ht="16.5" thickBot="1">
      <c r="A7" s="256"/>
      <c r="B7" s="142">
        <v>1</v>
      </c>
      <c r="C7" s="144"/>
      <c r="D7" s="142">
        <v>2</v>
      </c>
      <c r="E7" s="144"/>
      <c r="F7" s="24">
        <v>3</v>
      </c>
      <c r="G7" s="159"/>
      <c r="H7" s="24">
        <v>1</v>
      </c>
      <c r="I7" s="24">
        <v>2</v>
      </c>
      <c r="J7" s="24">
        <v>3</v>
      </c>
      <c r="K7" s="139"/>
      <c r="L7" s="141"/>
      <c r="M7" s="24">
        <v>1</v>
      </c>
      <c r="N7" s="24">
        <v>2</v>
      </c>
      <c r="O7" s="26">
        <v>3</v>
      </c>
      <c r="P7" s="154"/>
      <c r="Q7" s="155"/>
      <c r="R7" s="155"/>
      <c r="S7" s="156"/>
      <c r="T7" s="254"/>
    </row>
    <row r="8" spans="1:20" ht="15">
      <c r="A8" s="238" t="s">
        <v>33</v>
      </c>
      <c r="B8" s="136" t="s">
        <v>3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8"/>
      <c r="T8" s="160"/>
    </row>
    <row r="9" spans="1:20" ht="28.5" customHeight="1" thickBot="1">
      <c r="A9" s="239"/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1"/>
      <c r="T9" s="161"/>
    </row>
    <row r="10" spans="1:20" ht="19.5" thickBot="1">
      <c r="A10" s="19" t="s">
        <v>4</v>
      </c>
      <c r="B10" s="162">
        <v>4230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4"/>
      <c r="T10" s="25"/>
    </row>
    <row r="11" spans="1:20" ht="14.25" customHeight="1">
      <c r="A11" s="238" t="s">
        <v>34</v>
      </c>
      <c r="B11" s="136" t="s">
        <v>75</v>
      </c>
      <c r="C11" s="137"/>
      <c r="D11" s="137"/>
      <c r="E11" s="137"/>
      <c r="F11" s="137"/>
      <c r="G11" s="138"/>
      <c r="H11" s="136"/>
      <c r="I11" s="137"/>
      <c r="J11" s="137"/>
      <c r="K11" s="137"/>
      <c r="L11" s="138"/>
      <c r="M11" s="136"/>
      <c r="N11" s="137"/>
      <c r="O11" s="137"/>
      <c r="P11" s="137"/>
      <c r="Q11" s="137"/>
      <c r="R11" s="137"/>
      <c r="S11" s="138"/>
      <c r="T11" s="160"/>
    </row>
    <row r="12" spans="1:20" ht="15" customHeight="1" thickBot="1">
      <c r="A12" s="239"/>
      <c r="B12" s="139"/>
      <c r="C12" s="140"/>
      <c r="D12" s="140"/>
      <c r="E12" s="140"/>
      <c r="F12" s="140"/>
      <c r="G12" s="141"/>
      <c r="H12" s="139"/>
      <c r="I12" s="140"/>
      <c r="J12" s="140"/>
      <c r="K12" s="140"/>
      <c r="L12" s="141"/>
      <c r="M12" s="139"/>
      <c r="N12" s="140"/>
      <c r="O12" s="140"/>
      <c r="P12" s="140"/>
      <c r="Q12" s="140"/>
      <c r="R12" s="140"/>
      <c r="S12" s="141"/>
      <c r="T12" s="161"/>
    </row>
    <row r="13" spans="1:20" ht="16.5" thickBot="1">
      <c r="A13" s="19" t="s">
        <v>5</v>
      </c>
      <c r="B13" s="142">
        <v>250</v>
      </c>
      <c r="C13" s="143"/>
      <c r="D13" s="144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133">
        <f>B13*B10</f>
        <v>1057500</v>
      </c>
      <c r="C14" s="134"/>
      <c r="D14" s="135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235" t="s">
        <v>33</v>
      </c>
      <c r="B15" s="145" t="s">
        <v>58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7"/>
      <c r="T15" s="165"/>
    </row>
    <row r="16" spans="1:20" ht="15.75" thickBot="1">
      <c r="A16" s="239"/>
      <c r="B16" s="139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1"/>
      <c r="T16" s="161"/>
    </row>
    <row r="17" spans="1:20" ht="19.5" thickBot="1">
      <c r="A17" s="19" t="s">
        <v>4</v>
      </c>
      <c r="B17" s="162">
        <v>13220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4"/>
      <c r="T17" s="25"/>
    </row>
    <row r="18" spans="1:20" ht="15">
      <c r="A18" s="238" t="s">
        <v>35</v>
      </c>
      <c r="B18" s="136" t="s">
        <v>8</v>
      </c>
      <c r="C18" s="137"/>
      <c r="D18" s="137"/>
      <c r="E18" s="137"/>
      <c r="F18" s="137"/>
      <c r="G18" s="138"/>
      <c r="H18" s="136" t="s">
        <v>9</v>
      </c>
      <c r="I18" s="137"/>
      <c r="J18" s="137"/>
      <c r="K18" s="137"/>
      <c r="L18" s="138"/>
      <c r="M18" s="136"/>
      <c r="N18" s="137"/>
      <c r="O18" s="137"/>
      <c r="P18" s="137"/>
      <c r="Q18" s="137"/>
      <c r="R18" s="137"/>
      <c r="S18" s="138"/>
      <c r="T18" s="166"/>
    </row>
    <row r="19" spans="1:20" ht="15.75" thickBot="1">
      <c r="A19" s="239"/>
      <c r="B19" s="139"/>
      <c r="C19" s="140"/>
      <c r="D19" s="140"/>
      <c r="E19" s="140"/>
      <c r="F19" s="140"/>
      <c r="G19" s="141"/>
      <c r="H19" s="139"/>
      <c r="I19" s="140"/>
      <c r="J19" s="140"/>
      <c r="K19" s="140"/>
      <c r="L19" s="141"/>
      <c r="M19" s="139"/>
      <c r="N19" s="140"/>
      <c r="O19" s="140"/>
      <c r="P19" s="140"/>
      <c r="Q19" s="140"/>
      <c r="R19" s="140"/>
      <c r="S19" s="141"/>
      <c r="T19" s="167"/>
    </row>
    <row r="20" spans="1:20" ht="16.5" thickBot="1">
      <c r="A20" s="19" t="s">
        <v>10</v>
      </c>
      <c r="B20" s="142">
        <v>300</v>
      </c>
      <c r="C20" s="144"/>
      <c r="D20" s="142">
        <v>310</v>
      </c>
      <c r="E20" s="144"/>
      <c r="F20" s="24">
        <v>275</v>
      </c>
      <c r="G20" s="29">
        <v>295</v>
      </c>
      <c r="H20" s="24"/>
      <c r="I20" s="24"/>
      <c r="J20" s="24"/>
      <c r="K20" s="168"/>
      <c r="L20" s="169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70">
        <f>B17*B20</f>
        <v>3966000</v>
      </c>
      <c r="C21" s="171"/>
      <c r="D21" s="170">
        <f>D20*B17</f>
        <v>4098200</v>
      </c>
      <c r="E21" s="171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72">
        <f>B17*K20</f>
        <v>0</v>
      </c>
      <c r="L21" s="173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235" t="s">
        <v>36</v>
      </c>
      <c r="B22" s="145" t="s">
        <v>11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78"/>
    </row>
    <row r="23" spans="1:20" ht="15.75" thickBot="1">
      <c r="A23" s="236"/>
      <c r="B23" s="179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1"/>
    </row>
    <row r="24" spans="1:20" ht="15.75" thickTop="1">
      <c r="A24" s="235" t="s">
        <v>4</v>
      </c>
      <c r="B24" s="182">
        <v>2580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4"/>
    </row>
    <row r="25" spans="1:20" ht="1.5" customHeight="1" thickBot="1">
      <c r="A25" s="236"/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7"/>
      <c r="N25" s="187"/>
      <c r="O25" s="187"/>
      <c r="P25" s="187"/>
      <c r="Q25" s="187"/>
      <c r="R25" s="187"/>
      <c r="S25" s="187"/>
      <c r="T25" s="188"/>
    </row>
    <row r="26" spans="1:20" ht="15" customHeight="1" thickTop="1">
      <c r="A26" s="235" t="s">
        <v>35</v>
      </c>
      <c r="B26" s="145" t="s">
        <v>59</v>
      </c>
      <c r="C26" s="146"/>
      <c r="D26" s="146"/>
      <c r="E26" s="146"/>
      <c r="F26" s="146"/>
      <c r="G26" s="147"/>
      <c r="H26" s="136" t="s">
        <v>9</v>
      </c>
      <c r="I26" s="137"/>
      <c r="J26" s="137"/>
      <c r="K26" s="137"/>
      <c r="L26" s="137"/>
      <c r="M26" s="190"/>
      <c r="N26" s="191"/>
      <c r="O26" s="191"/>
      <c r="P26" s="191"/>
      <c r="Q26" s="191"/>
      <c r="R26" s="191"/>
      <c r="S26" s="192"/>
      <c r="T26" s="196"/>
    </row>
    <row r="27" spans="1:20" ht="15" customHeight="1" thickBot="1">
      <c r="A27" s="236"/>
      <c r="B27" s="179"/>
      <c r="C27" s="180"/>
      <c r="D27" s="180"/>
      <c r="E27" s="180"/>
      <c r="F27" s="180"/>
      <c r="G27" s="189"/>
      <c r="H27" s="139"/>
      <c r="I27" s="140"/>
      <c r="J27" s="140"/>
      <c r="K27" s="140"/>
      <c r="L27" s="140"/>
      <c r="M27" s="193"/>
      <c r="N27" s="194"/>
      <c r="O27" s="194"/>
      <c r="P27" s="194"/>
      <c r="Q27" s="194"/>
      <c r="R27" s="194"/>
      <c r="S27" s="195"/>
      <c r="T27" s="197"/>
    </row>
    <row r="28" spans="1:20" ht="17.25" thickBot="1" thickTop="1">
      <c r="A28" s="20" t="s">
        <v>10</v>
      </c>
      <c r="B28" s="176">
        <v>160</v>
      </c>
      <c r="C28" s="177"/>
      <c r="D28" s="176">
        <v>150</v>
      </c>
      <c r="E28" s="177"/>
      <c r="F28" s="14">
        <v>0</v>
      </c>
      <c r="G28" s="34">
        <v>155</v>
      </c>
      <c r="H28" s="14"/>
      <c r="I28" s="14"/>
      <c r="J28" s="14"/>
      <c r="K28" s="174"/>
      <c r="L28" s="175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76">
        <f>B24*B28</f>
        <v>412800</v>
      </c>
      <c r="C29" s="177"/>
      <c r="D29" s="176">
        <f>D28*B24</f>
        <v>387000</v>
      </c>
      <c r="E29" s="177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74">
        <f>B24*K28</f>
        <v>0</v>
      </c>
      <c r="L29" s="175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235" t="s">
        <v>36</v>
      </c>
      <c r="B30" s="148" t="s">
        <v>12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50"/>
      <c r="T30" s="166"/>
    </row>
    <row r="31" spans="1:20" ht="15.75" thickBot="1">
      <c r="A31" s="236"/>
      <c r="B31" s="179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9"/>
      <c r="T31" s="199"/>
    </row>
    <row r="32" spans="1:20" ht="20.25" thickBot="1" thickTop="1">
      <c r="A32" s="20" t="s">
        <v>4</v>
      </c>
      <c r="B32" s="200">
        <v>4075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2"/>
      <c r="T32" s="37"/>
    </row>
    <row r="33" spans="1:20" ht="15" customHeight="1" thickTop="1">
      <c r="A33" s="235" t="s">
        <v>35</v>
      </c>
      <c r="B33" s="145" t="s">
        <v>60</v>
      </c>
      <c r="C33" s="146"/>
      <c r="D33" s="146"/>
      <c r="E33" s="146"/>
      <c r="F33" s="146"/>
      <c r="G33" s="147"/>
      <c r="H33" s="203"/>
      <c r="I33" s="204"/>
      <c r="J33" s="204"/>
      <c r="K33" s="204"/>
      <c r="L33" s="205"/>
      <c r="M33" s="203"/>
      <c r="N33" s="204"/>
      <c r="O33" s="204"/>
      <c r="P33" s="204"/>
      <c r="Q33" s="204"/>
      <c r="R33" s="204"/>
      <c r="S33" s="205"/>
      <c r="T33" s="209"/>
    </row>
    <row r="34" spans="1:20" ht="15" customHeight="1" thickBot="1">
      <c r="A34" s="236"/>
      <c r="B34" s="179"/>
      <c r="C34" s="180"/>
      <c r="D34" s="180"/>
      <c r="E34" s="180"/>
      <c r="F34" s="180"/>
      <c r="G34" s="189"/>
      <c r="H34" s="206"/>
      <c r="I34" s="207"/>
      <c r="J34" s="207"/>
      <c r="K34" s="207"/>
      <c r="L34" s="208"/>
      <c r="M34" s="206"/>
      <c r="N34" s="207"/>
      <c r="O34" s="207"/>
      <c r="P34" s="207"/>
      <c r="Q34" s="207"/>
      <c r="R34" s="207"/>
      <c r="S34" s="208"/>
      <c r="T34" s="199"/>
    </row>
    <row r="35" spans="1:20" ht="17.25" thickBot="1" thickTop="1">
      <c r="A35" s="20" t="s">
        <v>10</v>
      </c>
      <c r="B35" s="176">
        <v>95</v>
      </c>
      <c r="C35" s="177"/>
      <c r="D35" s="176">
        <v>120</v>
      </c>
      <c r="E35" s="177"/>
      <c r="F35" s="14">
        <v>100</v>
      </c>
      <c r="G35" s="34">
        <v>105</v>
      </c>
      <c r="H35" s="14"/>
      <c r="I35" s="14"/>
      <c r="J35" s="14"/>
      <c r="K35" s="174"/>
      <c r="L35" s="175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76">
        <f>B35*B32</f>
        <v>387125</v>
      </c>
      <c r="C36" s="177"/>
      <c r="D36" s="176">
        <f>D35*B32</f>
        <v>489000</v>
      </c>
      <c r="E36" s="177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74">
        <f>K35*B32</f>
        <v>0</v>
      </c>
      <c r="L36" s="175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235" t="s">
        <v>36</v>
      </c>
      <c r="B37" s="145" t="s">
        <v>13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7"/>
      <c r="T37" s="209"/>
    </row>
    <row r="38" spans="1:20" ht="15.75" thickBot="1">
      <c r="A38" s="236"/>
      <c r="B38" s="179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9"/>
      <c r="T38" s="199"/>
    </row>
    <row r="39" spans="1:20" ht="20.25" thickBot="1" thickTop="1">
      <c r="A39" s="20" t="s">
        <v>4</v>
      </c>
      <c r="B39" s="200">
        <v>4300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2"/>
      <c r="T39" s="37"/>
    </row>
    <row r="40" spans="1:20" ht="0.75" customHeight="1" thickTop="1">
      <c r="A40" s="235" t="s">
        <v>35</v>
      </c>
      <c r="B40" s="145" t="s">
        <v>14</v>
      </c>
      <c r="C40" s="146"/>
      <c r="D40" s="146"/>
      <c r="E40" s="146"/>
      <c r="F40" s="146"/>
      <c r="G40" s="147"/>
      <c r="H40" s="203"/>
      <c r="I40" s="204"/>
      <c r="J40" s="204"/>
      <c r="K40" s="204"/>
      <c r="L40" s="205"/>
      <c r="M40" s="203"/>
      <c r="N40" s="204"/>
      <c r="O40" s="204"/>
      <c r="P40" s="204"/>
      <c r="Q40" s="204"/>
      <c r="R40" s="204"/>
      <c r="S40" s="205"/>
      <c r="T40" s="209"/>
    </row>
    <row r="41" spans="1:20" ht="33" customHeight="1" thickBot="1">
      <c r="A41" s="236"/>
      <c r="B41" s="179" t="s">
        <v>60</v>
      </c>
      <c r="C41" s="180"/>
      <c r="D41" s="180"/>
      <c r="E41" s="180"/>
      <c r="F41" s="180"/>
      <c r="G41" s="189"/>
      <c r="H41" s="206"/>
      <c r="I41" s="207"/>
      <c r="J41" s="207"/>
      <c r="K41" s="207"/>
      <c r="L41" s="208"/>
      <c r="M41" s="206"/>
      <c r="N41" s="207"/>
      <c r="O41" s="207"/>
      <c r="P41" s="207"/>
      <c r="Q41" s="207"/>
      <c r="R41" s="207"/>
      <c r="S41" s="208"/>
      <c r="T41" s="199"/>
    </row>
    <row r="42" spans="1:20" ht="17.25" thickBot="1" thickTop="1">
      <c r="A42" s="20" t="s">
        <v>10</v>
      </c>
      <c r="B42" s="176">
        <v>150</v>
      </c>
      <c r="C42" s="177"/>
      <c r="D42" s="176">
        <v>160</v>
      </c>
      <c r="E42" s="177"/>
      <c r="F42" s="14">
        <v>130</v>
      </c>
      <c r="G42" s="34">
        <v>146.67</v>
      </c>
      <c r="H42" s="14"/>
      <c r="I42" s="14"/>
      <c r="J42" s="14"/>
      <c r="K42" s="174"/>
      <c r="L42" s="175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76">
        <f>B42*B39</f>
        <v>645000</v>
      </c>
      <c r="C43" s="177"/>
      <c r="D43" s="176">
        <f>D42*B39</f>
        <v>688000</v>
      </c>
      <c r="E43" s="177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74">
        <v>0</v>
      </c>
      <c r="L43" s="175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235" t="s">
        <v>36</v>
      </c>
      <c r="B44" s="145" t="s">
        <v>15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7"/>
      <c r="T44" s="209"/>
    </row>
    <row r="45" spans="1:20" ht="15.75" thickBot="1">
      <c r="A45" s="236"/>
      <c r="B45" s="179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9"/>
      <c r="T45" s="199"/>
    </row>
    <row r="46" spans="1:20" ht="20.25" thickBot="1" thickTop="1">
      <c r="A46" s="20" t="s">
        <v>4</v>
      </c>
      <c r="B46" s="200">
        <v>1635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2"/>
      <c r="T46" s="37"/>
    </row>
    <row r="47" spans="1:20" ht="15" customHeight="1" thickTop="1">
      <c r="A47" s="235" t="s">
        <v>35</v>
      </c>
      <c r="B47" s="145" t="s">
        <v>16</v>
      </c>
      <c r="C47" s="146"/>
      <c r="D47" s="146"/>
      <c r="E47" s="146"/>
      <c r="F47" s="146"/>
      <c r="G47" s="147"/>
      <c r="H47" s="145" t="s">
        <v>70</v>
      </c>
      <c r="I47" s="146"/>
      <c r="J47" s="146"/>
      <c r="K47" s="146"/>
      <c r="L47" s="147"/>
      <c r="M47" s="214"/>
      <c r="N47" s="215"/>
      <c r="O47" s="215"/>
      <c r="P47" s="215"/>
      <c r="Q47" s="215"/>
      <c r="R47" s="215"/>
      <c r="S47" s="216"/>
      <c r="T47" s="209"/>
    </row>
    <row r="48" spans="1:20" ht="15" customHeight="1" thickBot="1">
      <c r="A48" s="236"/>
      <c r="B48" s="179"/>
      <c r="C48" s="180"/>
      <c r="D48" s="180"/>
      <c r="E48" s="180"/>
      <c r="F48" s="180"/>
      <c r="G48" s="189"/>
      <c r="H48" s="179"/>
      <c r="I48" s="180"/>
      <c r="J48" s="180"/>
      <c r="K48" s="180"/>
      <c r="L48" s="189"/>
      <c r="M48" s="217"/>
      <c r="N48" s="218"/>
      <c r="O48" s="218"/>
      <c r="P48" s="218"/>
      <c r="Q48" s="218"/>
      <c r="R48" s="218"/>
      <c r="S48" s="219"/>
      <c r="T48" s="199"/>
    </row>
    <row r="49" spans="1:20" ht="17.25" thickBot="1" thickTop="1">
      <c r="A49" s="20" t="s">
        <v>10</v>
      </c>
      <c r="B49" s="176">
        <v>290</v>
      </c>
      <c r="C49" s="177"/>
      <c r="D49" s="176">
        <v>330</v>
      </c>
      <c r="E49" s="177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74">
        <v>290</v>
      </c>
      <c r="L49" s="175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76">
        <f>B49*B46</f>
        <v>474150</v>
      </c>
      <c r="C50" s="177"/>
      <c r="D50" s="176">
        <f>D49*B46</f>
        <v>539550</v>
      </c>
      <c r="E50" s="177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74">
        <f>K49*B46</f>
        <v>474150</v>
      </c>
      <c r="L50" s="175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235" t="s">
        <v>36</v>
      </c>
      <c r="B51" s="145" t="s">
        <v>17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7"/>
      <c r="T51" s="209"/>
    </row>
    <row r="52" spans="1:20" ht="15.75" thickBot="1">
      <c r="A52" s="236"/>
      <c r="B52" s="179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9"/>
      <c r="T52" s="199"/>
    </row>
    <row r="53" spans="1:20" ht="20.25" thickBot="1" thickTop="1">
      <c r="A53" s="20" t="s">
        <v>4</v>
      </c>
      <c r="B53" s="200">
        <v>2064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2"/>
      <c r="T53" s="37"/>
    </row>
    <row r="54" spans="1:20" ht="15" customHeight="1" thickTop="1">
      <c r="A54" s="235" t="s">
        <v>35</v>
      </c>
      <c r="B54" s="145" t="s">
        <v>8</v>
      </c>
      <c r="C54" s="146"/>
      <c r="D54" s="146"/>
      <c r="E54" s="146"/>
      <c r="F54" s="146"/>
      <c r="G54" s="147"/>
      <c r="H54" s="145" t="s">
        <v>70</v>
      </c>
      <c r="I54" s="146"/>
      <c r="J54" s="146"/>
      <c r="K54" s="146"/>
      <c r="L54" s="147"/>
      <c r="M54" s="214"/>
      <c r="N54" s="215"/>
      <c r="O54" s="215"/>
      <c r="P54" s="215"/>
      <c r="Q54" s="215"/>
      <c r="R54" s="215"/>
      <c r="S54" s="216"/>
      <c r="T54" s="209"/>
    </row>
    <row r="55" spans="1:20" ht="15" customHeight="1" thickBot="1">
      <c r="A55" s="236"/>
      <c r="B55" s="179"/>
      <c r="C55" s="180"/>
      <c r="D55" s="180"/>
      <c r="E55" s="180"/>
      <c r="F55" s="180"/>
      <c r="G55" s="189"/>
      <c r="H55" s="179"/>
      <c r="I55" s="180"/>
      <c r="J55" s="180"/>
      <c r="K55" s="180"/>
      <c r="L55" s="189"/>
      <c r="M55" s="217"/>
      <c r="N55" s="218"/>
      <c r="O55" s="218"/>
      <c r="P55" s="218"/>
      <c r="Q55" s="218"/>
      <c r="R55" s="218"/>
      <c r="S55" s="219"/>
      <c r="T55" s="199"/>
    </row>
    <row r="56" spans="1:20" ht="17.25" thickBot="1" thickTop="1">
      <c r="A56" s="20" t="s">
        <v>10</v>
      </c>
      <c r="B56" s="176">
        <v>290</v>
      </c>
      <c r="C56" s="177"/>
      <c r="D56" s="176">
        <v>320</v>
      </c>
      <c r="E56" s="177"/>
      <c r="F56" s="14">
        <v>270</v>
      </c>
      <c r="G56" s="34">
        <v>293.33</v>
      </c>
      <c r="H56" s="14"/>
      <c r="I56" s="14">
        <v>0</v>
      </c>
      <c r="J56" s="14"/>
      <c r="K56" s="174">
        <v>0</v>
      </c>
      <c r="L56" s="175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76">
        <f>B56*B53</f>
        <v>598560</v>
      </c>
      <c r="C57" s="177"/>
      <c r="D57" s="176">
        <f>D56*B53</f>
        <v>660480</v>
      </c>
      <c r="E57" s="177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74">
        <f>K56*B53</f>
        <v>0</v>
      </c>
      <c r="L57" s="175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212"/>
      <c r="C58" s="213"/>
      <c r="D58" s="212"/>
      <c r="E58" s="213"/>
      <c r="F58" s="56"/>
      <c r="G58" s="56"/>
      <c r="H58" s="56"/>
      <c r="I58" s="56"/>
      <c r="J58" s="56"/>
      <c r="K58" s="212"/>
      <c r="L58" s="213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76"/>
      <c r="C59" s="177"/>
      <c r="D59" s="210"/>
      <c r="E59" s="211"/>
      <c r="F59" s="14"/>
      <c r="G59" s="14"/>
      <c r="H59" s="44"/>
      <c r="I59" s="44"/>
      <c r="J59" s="14"/>
      <c r="K59" s="210"/>
      <c r="L59" s="211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235" t="s">
        <v>37</v>
      </c>
      <c r="B60" s="222">
        <f>B57+B50+B43+B36+B29+B21+B14</f>
        <v>7541135</v>
      </c>
      <c r="C60" s="216"/>
      <c r="D60" s="222">
        <f>D57+D50+D43+D36+D29+D21+E14</f>
        <v>8004330</v>
      </c>
      <c r="E60" s="216"/>
      <c r="F60" s="223">
        <f>F57+F50+F43+F36+F29+F21+F14</f>
        <v>6674580</v>
      </c>
      <c r="G60" s="223">
        <f>G57+G50+G43+G36+G29+G21+G14</f>
        <v>7540003.220000001</v>
      </c>
      <c r="H60" s="223">
        <f>H57+H50+H43+H36+H29+H21+H14</f>
        <v>474150</v>
      </c>
      <c r="I60" s="223">
        <f>I57+I50+I43+I36+I29+I21+I14</f>
        <v>0</v>
      </c>
      <c r="J60" s="223">
        <f>J57+J50+J43+J36+J29+J21+J14</f>
        <v>474150</v>
      </c>
      <c r="K60" s="222">
        <f>K57+K50+K43+K36+K29+K21+L14</f>
        <v>474150</v>
      </c>
      <c r="L60" s="216"/>
      <c r="M60" s="223">
        <v>0</v>
      </c>
      <c r="N60" s="223">
        <v>0</v>
      </c>
      <c r="O60" s="222">
        <f>O14</f>
        <v>0</v>
      </c>
      <c r="P60" s="215"/>
      <c r="Q60" s="215"/>
      <c r="R60" s="216"/>
      <c r="S60" s="223">
        <v>0</v>
      </c>
      <c r="T60" s="229">
        <f>T57+T50+T43+T36+T29+T21+T14</f>
        <v>7533607</v>
      </c>
    </row>
    <row r="61" spans="1:20" ht="15.75" thickBot="1">
      <c r="A61" s="236"/>
      <c r="B61" s="217"/>
      <c r="C61" s="219"/>
      <c r="D61" s="217"/>
      <c r="E61" s="219"/>
      <c r="F61" s="224"/>
      <c r="G61" s="224"/>
      <c r="H61" s="224"/>
      <c r="I61" s="224"/>
      <c r="J61" s="224"/>
      <c r="K61" s="217"/>
      <c r="L61" s="219"/>
      <c r="M61" s="224"/>
      <c r="N61" s="224"/>
      <c r="O61" s="217"/>
      <c r="P61" s="218"/>
      <c r="Q61" s="218"/>
      <c r="R61" s="219"/>
      <c r="S61" s="224"/>
      <c r="T61" s="199"/>
    </row>
    <row r="62" spans="1:20" ht="30.75" customHeight="1" thickTop="1">
      <c r="A62" s="235" t="s">
        <v>20</v>
      </c>
      <c r="B62" s="234">
        <v>40578</v>
      </c>
      <c r="C62" s="243"/>
      <c r="D62" s="234">
        <v>40578</v>
      </c>
      <c r="E62" s="243"/>
      <c r="F62" s="226">
        <v>40578</v>
      </c>
      <c r="G62" s="220"/>
      <c r="H62" s="226">
        <v>40578</v>
      </c>
      <c r="I62" s="226">
        <v>40578</v>
      </c>
      <c r="J62" s="226">
        <v>40578</v>
      </c>
      <c r="K62" s="48"/>
      <c r="L62" s="205"/>
      <c r="M62" s="226"/>
      <c r="N62" s="226"/>
      <c r="O62" s="234"/>
      <c r="P62" s="204"/>
      <c r="Q62" s="204"/>
      <c r="R62" s="205"/>
      <c r="S62" s="220"/>
      <c r="T62" s="165"/>
    </row>
    <row r="63" spans="1:20" ht="15.75" thickBot="1">
      <c r="A63" s="237"/>
      <c r="B63" s="244"/>
      <c r="C63" s="245"/>
      <c r="D63" s="244"/>
      <c r="E63" s="245"/>
      <c r="F63" s="246"/>
      <c r="G63" s="221"/>
      <c r="H63" s="221"/>
      <c r="I63" s="221"/>
      <c r="J63" s="221"/>
      <c r="K63" s="49"/>
      <c r="L63" s="225"/>
      <c r="M63" s="221"/>
      <c r="N63" s="221"/>
      <c r="O63" s="230"/>
      <c r="P63" s="231"/>
      <c r="Q63" s="231"/>
      <c r="R63" s="225"/>
      <c r="S63" s="221"/>
      <c r="T63" s="251"/>
    </row>
    <row r="64" spans="1:20" ht="15" customHeight="1" thickTop="1">
      <c r="A64" s="235" t="s">
        <v>21</v>
      </c>
      <c r="B64" s="203" t="s">
        <v>74</v>
      </c>
      <c r="C64" s="205"/>
      <c r="D64" s="203" t="s">
        <v>74</v>
      </c>
      <c r="E64" s="205"/>
      <c r="F64" s="220" t="s">
        <v>74</v>
      </c>
      <c r="G64" s="220"/>
      <c r="H64" s="220" t="s">
        <v>74</v>
      </c>
      <c r="I64" s="220" t="s">
        <v>74</v>
      </c>
      <c r="J64" s="220" t="s">
        <v>74</v>
      </c>
      <c r="K64" s="203"/>
      <c r="L64" s="205"/>
      <c r="M64" s="220"/>
      <c r="N64" s="220"/>
      <c r="O64" s="203"/>
      <c r="P64" s="204"/>
      <c r="Q64" s="204"/>
      <c r="R64" s="205"/>
      <c r="S64" s="220"/>
      <c r="T64" s="165"/>
    </row>
    <row r="65" spans="1:20" ht="39.75" customHeight="1" thickBot="1">
      <c r="A65" s="237"/>
      <c r="B65" s="206"/>
      <c r="C65" s="208"/>
      <c r="D65" s="206"/>
      <c r="E65" s="208"/>
      <c r="F65" s="221"/>
      <c r="G65" s="232"/>
      <c r="H65" s="221"/>
      <c r="I65" s="221"/>
      <c r="J65" s="221"/>
      <c r="K65" s="206"/>
      <c r="L65" s="208"/>
      <c r="M65" s="221"/>
      <c r="N65" s="221"/>
      <c r="O65" s="230"/>
      <c r="P65" s="231"/>
      <c r="Q65" s="231"/>
      <c r="R65" s="225"/>
      <c r="S65" s="232"/>
      <c r="T65" s="233"/>
    </row>
    <row r="66" spans="1:20" ht="46.5" customHeight="1" thickTop="1">
      <c r="A66" s="247" t="s">
        <v>22</v>
      </c>
      <c r="B66" s="248"/>
      <c r="C66" s="145" t="s">
        <v>23</v>
      </c>
      <c r="D66" s="146"/>
      <c r="E66" s="146"/>
      <c r="F66" s="146"/>
      <c r="G66" s="147"/>
      <c r="H66" s="145" t="s">
        <v>38</v>
      </c>
      <c r="I66" s="266"/>
      <c r="J66" s="266"/>
      <c r="K66" s="266"/>
      <c r="L66" s="266"/>
      <c r="M66" s="266"/>
      <c r="N66" s="266"/>
      <c r="O66" s="267"/>
      <c r="P66" s="5"/>
      <c r="Q66" s="6"/>
      <c r="R66" s="7"/>
      <c r="S66" s="8"/>
      <c r="T66" s="8"/>
    </row>
    <row r="67" spans="1:20" ht="16.5" thickBot="1">
      <c r="A67" s="249"/>
      <c r="B67" s="250"/>
      <c r="C67" s="139"/>
      <c r="D67" s="140"/>
      <c r="E67" s="140"/>
      <c r="F67" s="140"/>
      <c r="G67" s="141"/>
      <c r="H67" s="268"/>
      <c r="I67" s="269"/>
      <c r="J67" s="269"/>
      <c r="K67" s="269"/>
      <c r="L67" s="269"/>
      <c r="M67" s="269"/>
      <c r="N67" s="269"/>
      <c r="O67" s="270"/>
      <c r="P67" s="9"/>
      <c r="Q67" s="10"/>
      <c r="R67" s="3"/>
      <c r="S67" s="2"/>
      <c r="T67" s="2"/>
    </row>
    <row r="68" spans="1:20" ht="16.5" thickBot="1">
      <c r="A68" s="258" t="s">
        <v>26</v>
      </c>
      <c r="B68" s="259"/>
      <c r="C68" s="240" t="s">
        <v>27</v>
      </c>
      <c r="D68" s="241"/>
      <c r="E68" s="241"/>
      <c r="F68" s="241"/>
      <c r="G68" s="242"/>
      <c r="H68" s="258" t="s">
        <v>28</v>
      </c>
      <c r="I68" s="264"/>
      <c r="J68" s="264"/>
      <c r="K68" s="264"/>
      <c r="L68" s="264"/>
      <c r="M68" s="264"/>
      <c r="N68" s="264"/>
      <c r="O68" s="265"/>
      <c r="P68" s="11"/>
      <c r="Q68" s="12"/>
      <c r="R68" s="227"/>
      <c r="S68" s="228"/>
      <c r="T68" s="228"/>
    </row>
    <row r="69" spans="1:20" ht="16.5" thickBot="1">
      <c r="A69" s="258" t="s">
        <v>29</v>
      </c>
      <c r="B69" s="259"/>
      <c r="C69" s="260" t="s">
        <v>66</v>
      </c>
      <c r="D69" s="261"/>
      <c r="E69" s="261"/>
      <c r="F69" s="261"/>
      <c r="G69" s="262"/>
      <c r="H69" s="258" t="s">
        <v>56</v>
      </c>
      <c r="I69" s="264"/>
      <c r="J69" s="264"/>
      <c r="K69" s="264"/>
      <c r="L69" s="264"/>
      <c r="M69" s="264"/>
      <c r="N69" s="264"/>
      <c r="O69" s="265"/>
      <c r="P69" s="11"/>
      <c r="Q69" s="12"/>
      <c r="R69" s="227"/>
      <c r="S69" s="228"/>
      <c r="T69" s="228"/>
    </row>
    <row r="70" spans="1:20" ht="16.5" customHeight="1" thickBot="1">
      <c r="A70" s="258" t="s">
        <v>30</v>
      </c>
      <c r="B70" s="259"/>
      <c r="C70" s="240" t="s">
        <v>31</v>
      </c>
      <c r="D70" s="241"/>
      <c r="E70" s="241"/>
      <c r="F70" s="241"/>
      <c r="G70" s="242"/>
      <c r="H70" s="258" t="s">
        <v>32</v>
      </c>
      <c r="I70" s="264"/>
      <c r="J70" s="264"/>
      <c r="K70" s="264"/>
      <c r="L70" s="264"/>
      <c r="M70" s="264"/>
      <c r="N70" s="264"/>
      <c r="O70" s="265"/>
      <c r="P70" s="11"/>
      <c r="Q70" s="12"/>
      <c r="R70" s="227"/>
      <c r="S70" s="228"/>
      <c r="T70" s="228"/>
    </row>
    <row r="72" spans="1:6" ht="15">
      <c r="A72" s="257" t="s">
        <v>72</v>
      </c>
      <c r="B72" s="257"/>
      <c r="C72" s="257"/>
      <c r="D72" s="257"/>
      <c r="E72" s="257"/>
      <c r="F72" s="257"/>
    </row>
    <row r="73" spans="1:8" ht="22.5" customHeight="1">
      <c r="A73" s="257" t="s">
        <v>68</v>
      </c>
      <c r="B73" s="257"/>
      <c r="C73" s="257"/>
      <c r="D73" s="257"/>
      <c r="E73" s="257"/>
      <c r="F73" s="257"/>
      <c r="G73" s="257"/>
      <c r="H73" s="257"/>
    </row>
    <row r="74" spans="1:8" ht="39" customHeight="1">
      <c r="A74" s="263" t="s">
        <v>76</v>
      </c>
      <c r="B74" s="257"/>
      <c r="C74" s="257"/>
      <c r="D74" s="257"/>
      <c r="E74" s="257"/>
      <c r="F74" s="257"/>
      <c r="G74" s="257"/>
      <c r="H74" s="257"/>
    </row>
  </sheetData>
  <sheetProtection/>
  <mergeCells count="181">
    <mergeCell ref="A74:H74"/>
    <mergeCell ref="D64:E65"/>
    <mergeCell ref="F64:F65"/>
    <mergeCell ref="H64:H65"/>
    <mergeCell ref="H70:O70"/>
    <mergeCell ref="H66:O67"/>
    <mergeCell ref="H68:O68"/>
    <mergeCell ref="H69:O69"/>
    <mergeCell ref="A72:F72"/>
    <mergeCell ref="I64:I65"/>
    <mergeCell ref="A73:H73"/>
    <mergeCell ref="A70:B70"/>
    <mergeCell ref="B59:C59"/>
    <mergeCell ref="B49:C49"/>
    <mergeCell ref="A60:A61"/>
    <mergeCell ref="C70:G70"/>
    <mergeCell ref="A68:B68"/>
    <mergeCell ref="A69:B69"/>
    <mergeCell ref="C69:G69"/>
    <mergeCell ref="A64:A65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A54:A55"/>
    <mergeCell ref="H60:H61"/>
    <mergeCell ref="A44:A45"/>
    <mergeCell ref="A47:A48"/>
    <mergeCell ref="A51:A52"/>
    <mergeCell ref="B58:C58"/>
    <mergeCell ref="F60:F61"/>
    <mergeCell ref="G60:G61"/>
    <mergeCell ref="B56:C56"/>
    <mergeCell ref="D59:E59"/>
    <mergeCell ref="N60:N61"/>
    <mergeCell ref="A26:A27"/>
    <mergeCell ref="A40:A41"/>
    <mergeCell ref="A30:A31"/>
    <mergeCell ref="A33:A34"/>
    <mergeCell ref="A37:A38"/>
    <mergeCell ref="D35:E35"/>
    <mergeCell ref="B36:C36"/>
    <mergeCell ref="K35:L35"/>
    <mergeCell ref="D56:E56"/>
    <mergeCell ref="A66:B67"/>
    <mergeCell ref="B50:C50"/>
    <mergeCell ref="R70:T70"/>
    <mergeCell ref="H62:H63"/>
    <mergeCell ref="B57:C57"/>
    <mergeCell ref="D57:E57"/>
    <mergeCell ref="R69:T69"/>
    <mergeCell ref="M64:M65"/>
    <mergeCell ref="S62:S63"/>
    <mergeCell ref="T62:T63"/>
    <mergeCell ref="A8:A9"/>
    <mergeCell ref="A11:A12"/>
    <mergeCell ref="A15:A16"/>
    <mergeCell ref="A18:A19"/>
    <mergeCell ref="C68:G68"/>
    <mergeCell ref="C66:G67"/>
    <mergeCell ref="B64:C65"/>
    <mergeCell ref="B62:C63"/>
    <mergeCell ref="D62:E63"/>
    <mergeCell ref="F62:F63"/>
    <mergeCell ref="A22:A23"/>
    <mergeCell ref="A24:A25"/>
    <mergeCell ref="G64:G65"/>
    <mergeCell ref="K57:L57"/>
    <mergeCell ref="G62:G63"/>
    <mergeCell ref="K58:L58"/>
    <mergeCell ref="A62:A63"/>
    <mergeCell ref="J62:J63"/>
    <mergeCell ref="I60:I61"/>
    <mergeCell ref="J60:J61"/>
    <mergeCell ref="R68:T68"/>
    <mergeCell ref="T60:T61"/>
    <mergeCell ref="N64:N65"/>
    <mergeCell ref="O64:R65"/>
    <mergeCell ref="S64:S65"/>
    <mergeCell ref="T64:T65"/>
    <mergeCell ref="O60:R61"/>
    <mergeCell ref="S60:S61"/>
    <mergeCell ref="N62:N63"/>
    <mergeCell ref="O62:R63"/>
    <mergeCell ref="T51:T52"/>
    <mergeCell ref="B53:S53"/>
    <mergeCell ref="B54:G55"/>
    <mergeCell ref="H54:L55"/>
    <mergeCell ref="M54:S55"/>
    <mergeCell ref="T54:T55"/>
    <mergeCell ref="J64:J65"/>
    <mergeCell ref="K64:L65"/>
    <mergeCell ref="K60:L61"/>
    <mergeCell ref="B51:S52"/>
    <mergeCell ref="M60:M61"/>
    <mergeCell ref="L62:L63"/>
    <mergeCell ref="M62:M63"/>
    <mergeCell ref="D60:E61"/>
    <mergeCell ref="B60:C61"/>
    <mergeCell ref="I62:I63"/>
    <mergeCell ref="K59:L59"/>
    <mergeCell ref="D58:E58"/>
    <mergeCell ref="K56:L56"/>
    <mergeCell ref="D50:E50"/>
    <mergeCell ref="K50:L50"/>
    <mergeCell ref="T44:T45"/>
    <mergeCell ref="B46:S46"/>
    <mergeCell ref="B47:G48"/>
    <mergeCell ref="H47:L48"/>
    <mergeCell ref="M47:S48"/>
    <mergeCell ref="T47:T48"/>
    <mergeCell ref="B44:S45"/>
    <mergeCell ref="K49:L49"/>
    <mergeCell ref="D42:E42"/>
    <mergeCell ref="K42:L42"/>
    <mergeCell ref="B43:C43"/>
    <mergeCell ref="D43:E43"/>
    <mergeCell ref="K43:L43"/>
    <mergeCell ref="B42:C42"/>
    <mergeCell ref="D49:E49"/>
    <mergeCell ref="T37:T38"/>
    <mergeCell ref="B39:S39"/>
    <mergeCell ref="B40:G40"/>
    <mergeCell ref="B41:G41"/>
    <mergeCell ref="H40:L41"/>
    <mergeCell ref="M40:S41"/>
    <mergeCell ref="T40:T41"/>
    <mergeCell ref="B37:S38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B22:T23"/>
    <mergeCell ref="B24:T25"/>
    <mergeCell ref="B26:G27"/>
    <mergeCell ref="H26:L27"/>
    <mergeCell ref="M26:S27"/>
    <mergeCell ref="T26:T27"/>
    <mergeCell ref="K28:L28"/>
    <mergeCell ref="B29:C29"/>
    <mergeCell ref="D29:E29"/>
    <mergeCell ref="K29:L29"/>
    <mergeCell ref="B28:C28"/>
    <mergeCell ref="D28:E28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14:D14"/>
    <mergeCell ref="B8:S9"/>
    <mergeCell ref="B13:D13"/>
    <mergeCell ref="H4:J6"/>
    <mergeCell ref="P4:S7"/>
    <mergeCell ref="K4:L7"/>
    <mergeCell ref="G4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313" t="s">
        <v>39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</row>
    <row r="2" spans="1:18" ht="15.75" thickBot="1">
      <c r="A2" s="314" t="s">
        <v>53</v>
      </c>
      <c r="B2" s="315"/>
      <c r="C2" s="315"/>
      <c r="D2" s="315"/>
      <c r="E2" s="315"/>
      <c r="F2" s="315"/>
      <c r="G2" s="315"/>
      <c r="L2" s="314" t="s">
        <v>55</v>
      </c>
      <c r="M2" s="314"/>
      <c r="N2" s="314"/>
      <c r="O2" s="314"/>
      <c r="P2" s="314"/>
      <c r="Q2" s="314"/>
      <c r="R2" s="314"/>
    </row>
    <row r="3" spans="1:18" ht="15.75" customHeight="1" thickTop="1">
      <c r="A3" s="235" t="s">
        <v>0</v>
      </c>
      <c r="B3" s="145" t="s">
        <v>1</v>
      </c>
      <c r="C3" s="146"/>
      <c r="D3" s="146"/>
      <c r="E3" s="146"/>
      <c r="F3" s="147"/>
      <c r="G3" s="157" t="s">
        <v>2</v>
      </c>
      <c r="H3" s="145" t="s">
        <v>1</v>
      </c>
      <c r="I3" s="146"/>
      <c r="J3" s="147"/>
      <c r="K3" s="145" t="s">
        <v>2</v>
      </c>
      <c r="L3" s="147"/>
      <c r="M3" s="145" t="s">
        <v>1</v>
      </c>
      <c r="N3" s="146"/>
      <c r="O3" s="146"/>
      <c r="P3" s="147"/>
      <c r="Q3" s="157" t="s">
        <v>2</v>
      </c>
      <c r="R3" s="165" t="s">
        <v>40</v>
      </c>
    </row>
    <row r="4" spans="1:18" ht="15.75" customHeight="1" thickBot="1">
      <c r="A4" s="255"/>
      <c r="B4" s="139"/>
      <c r="C4" s="140"/>
      <c r="D4" s="140"/>
      <c r="E4" s="140"/>
      <c r="F4" s="141"/>
      <c r="G4" s="158"/>
      <c r="H4" s="139"/>
      <c r="I4" s="140"/>
      <c r="J4" s="141"/>
      <c r="K4" s="148"/>
      <c r="L4" s="150"/>
      <c r="M4" s="139"/>
      <c r="N4" s="140"/>
      <c r="O4" s="140"/>
      <c r="P4" s="141"/>
      <c r="Q4" s="282"/>
      <c r="R4" s="280"/>
    </row>
    <row r="5" spans="1:18" ht="16.5" thickBot="1">
      <c r="A5" s="256"/>
      <c r="B5" s="26">
        <v>1</v>
      </c>
      <c r="C5" s="28"/>
      <c r="D5" s="142">
        <v>2</v>
      </c>
      <c r="E5" s="144"/>
      <c r="F5" s="24">
        <v>3</v>
      </c>
      <c r="G5" s="159"/>
      <c r="H5" s="24">
        <v>1</v>
      </c>
      <c r="I5" s="24">
        <v>2</v>
      </c>
      <c r="J5" s="24">
        <v>3</v>
      </c>
      <c r="K5" s="139"/>
      <c r="L5" s="141"/>
      <c r="M5" s="26">
        <v>1</v>
      </c>
      <c r="N5" s="28"/>
      <c r="O5" s="24">
        <v>2</v>
      </c>
      <c r="P5" s="24">
        <v>3</v>
      </c>
      <c r="Q5" s="283"/>
      <c r="R5" s="281"/>
    </row>
    <row r="6" spans="1:18" ht="15">
      <c r="A6" s="238" t="s">
        <v>36</v>
      </c>
      <c r="B6" s="271" t="s">
        <v>41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3"/>
      <c r="R6" s="279"/>
    </row>
    <row r="7" spans="1:18" ht="15.75" thickBot="1">
      <c r="A7" s="239"/>
      <c r="B7" s="274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6"/>
      <c r="R7" s="278"/>
    </row>
    <row r="8" spans="1:18" ht="17.25" thickBot="1">
      <c r="A8" s="19" t="s">
        <v>42</v>
      </c>
      <c r="B8" s="142">
        <v>395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4"/>
      <c r="R8" s="40"/>
    </row>
    <row r="9" spans="1:18" ht="15">
      <c r="A9" s="238" t="s">
        <v>35</v>
      </c>
      <c r="B9" s="271" t="s">
        <v>61</v>
      </c>
      <c r="C9" s="272"/>
      <c r="D9" s="272"/>
      <c r="E9" s="272"/>
      <c r="F9" s="272"/>
      <c r="G9" s="273"/>
      <c r="H9" s="271"/>
      <c r="I9" s="272"/>
      <c r="J9" s="272"/>
      <c r="K9" s="272"/>
      <c r="L9" s="273"/>
      <c r="M9" s="271"/>
      <c r="N9" s="272"/>
      <c r="O9" s="272"/>
      <c r="P9" s="272"/>
      <c r="Q9" s="273"/>
      <c r="R9" s="279"/>
    </row>
    <row r="10" spans="1:18" ht="15.75" thickBot="1">
      <c r="A10" s="239"/>
      <c r="B10" s="274" t="s">
        <v>62</v>
      </c>
      <c r="C10" s="275"/>
      <c r="D10" s="275"/>
      <c r="E10" s="275"/>
      <c r="F10" s="275"/>
      <c r="G10" s="276"/>
      <c r="H10" s="274"/>
      <c r="I10" s="275"/>
      <c r="J10" s="275"/>
      <c r="K10" s="275"/>
      <c r="L10" s="276"/>
      <c r="M10" s="274"/>
      <c r="N10" s="275"/>
      <c r="O10" s="275"/>
      <c r="P10" s="275"/>
      <c r="Q10" s="276"/>
      <c r="R10" s="278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42"/>
      <c r="O11" s="144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70"/>
      <c r="O12" s="171"/>
      <c r="P12" s="14"/>
      <c r="Q12" s="34"/>
      <c r="R12" s="43">
        <f>R11*B8</f>
        <v>66360</v>
      </c>
    </row>
    <row r="13" spans="1:18" ht="15.75" thickTop="1">
      <c r="A13" s="235" t="s">
        <v>36</v>
      </c>
      <c r="B13" s="203" t="s">
        <v>43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  <c r="R13" s="277"/>
    </row>
    <row r="14" spans="1:18" ht="15.75" thickBot="1">
      <c r="A14" s="239"/>
      <c r="B14" s="274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6"/>
      <c r="R14" s="278"/>
    </row>
    <row r="15" spans="1:18" ht="17.25" thickBot="1">
      <c r="A15" s="19" t="s">
        <v>42</v>
      </c>
      <c r="B15" s="142">
        <v>11885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4"/>
      <c r="R15" s="40"/>
    </row>
    <row r="16" spans="1:18" ht="14.25" customHeight="1" thickTop="1">
      <c r="A16" s="238" t="s">
        <v>35</v>
      </c>
      <c r="B16" s="136" t="s">
        <v>44</v>
      </c>
      <c r="C16" s="137"/>
      <c r="D16" s="137"/>
      <c r="E16" s="137"/>
      <c r="F16" s="137"/>
      <c r="G16" s="138"/>
      <c r="H16" s="136"/>
      <c r="I16" s="137"/>
      <c r="J16" s="137"/>
      <c r="K16" s="137"/>
      <c r="L16" s="138"/>
      <c r="M16" s="145"/>
      <c r="N16" s="146"/>
      <c r="O16" s="146"/>
      <c r="P16" s="146"/>
      <c r="Q16" s="147"/>
      <c r="R16" s="279"/>
    </row>
    <row r="17" spans="1:18" ht="15" customHeight="1" thickBot="1">
      <c r="A17" s="239"/>
      <c r="B17" s="139"/>
      <c r="C17" s="140"/>
      <c r="D17" s="140"/>
      <c r="E17" s="140"/>
      <c r="F17" s="140"/>
      <c r="G17" s="141"/>
      <c r="H17" s="139"/>
      <c r="I17" s="140"/>
      <c r="J17" s="140"/>
      <c r="K17" s="140"/>
      <c r="L17" s="141"/>
      <c r="M17" s="179"/>
      <c r="N17" s="180"/>
      <c r="O17" s="180"/>
      <c r="P17" s="180"/>
      <c r="Q17" s="189"/>
      <c r="R17" s="278"/>
    </row>
    <row r="18" spans="1:18" ht="17.25" thickBot="1">
      <c r="A18" s="19" t="s">
        <v>10</v>
      </c>
      <c r="B18" s="26">
        <v>38</v>
      </c>
      <c r="C18" s="28"/>
      <c r="D18" s="142">
        <v>40</v>
      </c>
      <c r="E18" s="144"/>
      <c r="F18" s="24">
        <v>40</v>
      </c>
      <c r="G18" s="29">
        <v>39.33</v>
      </c>
      <c r="H18" s="24"/>
      <c r="I18" s="24"/>
      <c r="J18" s="24"/>
      <c r="K18" s="284"/>
      <c r="L18" s="285"/>
      <c r="M18" s="24"/>
      <c r="N18" s="142"/>
      <c r="O18" s="144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70">
        <f>D18*B15</f>
        <v>475400</v>
      </c>
      <c r="E19" s="171"/>
      <c r="F19" s="14">
        <f>F18*B15</f>
        <v>475400</v>
      </c>
      <c r="G19" s="34">
        <f>G18*B15</f>
        <v>467437.05</v>
      </c>
      <c r="H19" s="14"/>
      <c r="I19" s="14"/>
      <c r="J19" s="14"/>
      <c r="K19" s="172"/>
      <c r="L19" s="173"/>
      <c r="M19" s="14"/>
      <c r="N19" s="170"/>
      <c r="O19" s="171"/>
      <c r="P19" s="14"/>
      <c r="Q19" s="14"/>
      <c r="R19" s="43">
        <f>R18*B15</f>
        <v>463515</v>
      </c>
    </row>
    <row r="20" spans="1:18" ht="15.75" thickTop="1">
      <c r="A20" s="235" t="s">
        <v>36</v>
      </c>
      <c r="B20" s="203" t="s">
        <v>45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5"/>
      <c r="R20" s="165"/>
    </row>
    <row r="21" spans="1:18" ht="15.75" thickBot="1">
      <c r="A21" s="236"/>
      <c r="B21" s="206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8"/>
      <c r="R21" s="233"/>
    </row>
    <row r="22" spans="1:18" ht="18" thickBot="1" thickTop="1">
      <c r="A22" s="20" t="s">
        <v>42</v>
      </c>
      <c r="B22" s="210">
        <v>4820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11"/>
      <c r="R22" s="43"/>
    </row>
    <row r="23" spans="1:18" ht="16.5" thickTop="1">
      <c r="A23" s="235" t="s">
        <v>35</v>
      </c>
      <c r="B23" s="145" t="s">
        <v>71</v>
      </c>
      <c r="C23" s="146"/>
      <c r="D23" s="146"/>
      <c r="E23" s="146"/>
      <c r="F23" s="146"/>
      <c r="G23" s="147"/>
      <c r="H23" s="145"/>
      <c r="I23" s="146"/>
      <c r="J23" s="146"/>
      <c r="K23" s="146"/>
      <c r="L23" s="147"/>
      <c r="M23" s="145"/>
      <c r="N23" s="146"/>
      <c r="O23" s="146"/>
      <c r="P23" s="146"/>
      <c r="Q23" s="147"/>
      <c r="R23" s="277"/>
    </row>
    <row r="24" spans="1:18" ht="16.5" thickBot="1">
      <c r="A24" s="236"/>
      <c r="B24" s="179"/>
      <c r="C24" s="180"/>
      <c r="D24" s="180"/>
      <c r="E24" s="180"/>
      <c r="F24" s="180"/>
      <c r="G24" s="189"/>
      <c r="H24" s="179"/>
      <c r="I24" s="180"/>
      <c r="J24" s="180"/>
      <c r="K24" s="180"/>
      <c r="L24" s="189"/>
      <c r="M24" s="179"/>
      <c r="N24" s="180"/>
      <c r="O24" s="180"/>
      <c r="P24" s="180"/>
      <c r="Q24" s="189"/>
      <c r="R24" s="286"/>
    </row>
    <row r="25" spans="1:18" ht="18" thickBot="1" thickTop="1">
      <c r="A25" s="20" t="s">
        <v>10</v>
      </c>
      <c r="B25" s="14">
        <v>45</v>
      </c>
      <c r="C25" s="176">
        <v>32</v>
      </c>
      <c r="D25" s="177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74"/>
      <c r="L25" s="175"/>
      <c r="M25" s="14"/>
      <c r="N25" s="176"/>
      <c r="O25" s="177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76">
        <f>E25*B22</f>
        <v>183160</v>
      </c>
      <c r="E26" s="177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74">
        <f>K25*B22</f>
        <v>0</v>
      </c>
      <c r="L26" s="175"/>
      <c r="M26" s="14"/>
      <c r="N26" s="176"/>
      <c r="O26" s="177"/>
      <c r="P26" s="14"/>
      <c r="Q26" s="34"/>
      <c r="R26" s="43">
        <f>R25*B22</f>
        <v>207260</v>
      </c>
    </row>
    <row r="27" spans="1:18" ht="15.75" thickTop="1">
      <c r="A27" s="235" t="s">
        <v>36</v>
      </c>
      <c r="B27" s="145" t="s">
        <v>46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7"/>
      <c r="R27" s="277"/>
    </row>
    <row r="28" spans="1:18" ht="15.75" thickBot="1">
      <c r="A28" s="236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9"/>
      <c r="R28" s="286"/>
    </row>
    <row r="29" spans="1:18" ht="18" thickBot="1" thickTop="1">
      <c r="A29" s="20" t="s">
        <v>42</v>
      </c>
      <c r="B29" s="210">
        <v>1400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11"/>
      <c r="R29" s="43"/>
    </row>
    <row r="30" spans="1:18" ht="15" customHeight="1" thickTop="1">
      <c r="A30" s="235" t="s">
        <v>35</v>
      </c>
      <c r="B30" s="145" t="s">
        <v>65</v>
      </c>
      <c r="C30" s="146"/>
      <c r="D30" s="146"/>
      <c r="E30" s="146"/>
      <c r="F30" s="146"/>
      <c r="G30" s="147"/>
      <c r="H30" s="203" t="s">
        <v>63</v>
      </c>
      <c r="I30" s="204"/>
      <c r="J30" s="204"/>
      <c r="K30" s="204"/>
      <c r="L30" s="205"/>
      <c r="M30" s="203"/>
      <c r="N30" s="204"/>
      <c r="O30" s="204"/>
      <c r="P30" s="204"/>
      <c r="Q30" s="205"/>
      <c r="R30" s="277"/>
    </row>
    <row r="31" spans="1:18" ht="15" customHeight="1" thickBot="1">
      <c r="A31" s="236"/>
      <c r="B31" s="179"/>
      <c r="C31" s="180"/>
      <c r="D31" s="180"/>
      <c r="E31" s="180"/>
      <c r="F31" s="180"/>
      <c r="G31" s="189"/>
      <c r="H31" s="206"/>
      <c r="I31" s="207"/>
      <c r="J31" s="207"/>
      <c r="K31" s="207"/>
      <c r="L31" s="208"/>
      <c r="M31" s="206"/>
      <c r="N31" s="207"/>
      <c r="O31" s="207"/>
      <c r="P31" s="207"/>
      <c r="Q31" s="208"/>
      <c r="R31" s="286"/>
    </row>
    <row r="32" spans="1:18" ht="18" thickBot="1" thickTop="1">
      <c r="A32" s="20" t="s">
        <v>10</v>
      </c>
      <c r="B32" s="38">
        <v>280</v>
      </c>
      <c r="C32" s="36"/>
      <c r="D32" s="176">
        <v>342</v>
      </c>
      <c r="E32" s="177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74">
        <v>313</v>
      </c>
      <c r="L32" s="175"/>
      <c r="M32" s="14"/>
      <c r="N32" s="176"/>
      <c r="O32" s="177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76">
        <f>D32*B29</f>
        <v>478800</v>
      </c>
      <c r="E33" s="177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74">
        <f>K32*B29</f>
        <v>438200</v>
      </c>
      <c r="L33" s="175"/>
      <c r="M33" s="14"/>
      <c r="N33" s="176"/>
      <c r="O33" s="177"/>
      <c r="P33" s="14"/>
      <c r="Q33" s="34"/>
      <c r="R33" s="43">
        <f>R32*B29</f>
        <v>438200</v>
      </c>
    </row>
    <row r="34" spans="1:18" ht="15.75" thickTop="1">
      <c r="A34" s="235" t="s">
        <v>36</v>
      </c>
      <c r="B34" s="145" t="s">
        <v>47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277"/>
    </row>
    <row r="35" spans="1:18" ht="15.75" thickBot="1">
      <c r="A35" s="236"/>
      <c r="B35" s="179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9"/>
      <c r="R35" s="286"/>
    </row>
    <row r="36" spans="1:18" ht="18" thickBot="1" thickTop="1">
      <c r="A36" s="20" t="s">
        <v>42</v>
      </c>
      <c r="B36" s="212">
        <v>4740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13"/>
      <c r="R36" s="43"/>
    </row>
    <row r="37" spans="1:18" ht="15.75" thickTop="1">
      <c r="A37" s="235" t="s">
        <v>35</v>
      </c>
      <c r="B37" s="145" t="s">
        <v>48</v>
      </c>
      <c r="C37" s="146"/>
      <c r="D37" s="146"/>
      <c r="E37" s="146"/>
      <c r="F37" s="146"/>
      <c r="G37" s="147"/>
      <c r="H37" s="203"/>
      <c r="I37" s="204"/>
      <c r="J37" s="204"/>
      <c r="K37" s="204"/>
      <c r="L37" s="205"/>
      <c r="M37" s="203"/>
      <c r="N37" s="204"/>
      <c r="O37" s="204"/>
      <c r="P37" s="204"/>
      <c r="Q37" s="205"/>
      <c r="R37" s="165"/>
    </row>
    <row r="38" spans="1:18" ht="15.75" thickBot="1">
      <c r="A38" s="236"/>
      <c r="B38" s="179"/>
      <c r="C38" s="180"/>
      <c r="D38" s="180"/>
      <c r="E38" s="180"/>
      <c r="F38" s="180"/>
      <c r="G38" s="189"/>
      <c r="H38" s="206"/>
      <c r="I38" s="207"/>
      <c r="J38" s="207"/>
      <c r="K38" s="207"/>
      <c r="L38" s="208"/>
      <c r="M38" s="206"/>
      <c r="N38" s="207"/>
      <c r="O38" s="207"/>
      <c r="P38" s="207"/>
      <c r="Q38" s="208"/>
      <c r="R38" s="233"/>
    </row>
    <row r="39" spans="1:18" ht="17.25" thickBot="1" thickTop="1">
      <c r="A39" s="20" t="s">
        <v>10</v>
      </c>
      <c r="B39" s="38">
        <v>140</v>
      </c>
      <c r="C39" s="36"/>
      <c r="D39" s="176">
        <v>123</v>
      </c>
      <c r="E39" s="177"/>
      <c r="F39" s="14">
        <v>160</v>
      </c>
      <c r="G39" s="34">
        <v>141</v>
      </c>
      <c r="H39" s="14"/>
      <c r="I39" s="14"/>
      <c r="J39" s="14"/>
      <c r="K39" s="174"/>
      <c r="L39" s="175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76">
        <f>D39*B36</f>
        <v>583020</v>
      </c>
      <c r="E40" s="177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74">
        <f>K39*B36</f>
        <v>0</v>
      </c>
      <c r="L40" s="175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212"/>
      <c r="L41" s="213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210"/>
      <c r="L42" s="211"/>
      <c r="M42" s="47"/>
      <c r="N42" s="46"/>
      <c r="O42" s="44"/>
      <c r="P42" s="14"/>
      <c r="Q42" s="44"/>
      <c r="R42" s="23"/>
    </row>
    <row r="43" spans="1:18" ht="16.5" thickTop="1">
      <c r="A43" s="235" t="s">
        <v>37</v>
      </c>
      <c r="B43" s="289">
        <f>B40+B33+B26+B19+B12</f>
        <v>1795230</v>
      </c>
      <c r="C43" s="22"/>
      <c r="D43" s="48"/>
      <c r="E43" s="216">
        <f>D40+D33+D26+D19</f>
        <v>1720380</v>
      </c>
      <c r="F43" s="289">
        <f>F33+F26+F19</f>
        <v>697120</v>
      </c>
      <c r="G43" s="289">
        <f>G40+G33+G26+G19+G12</f>
        <v>1845061.7</v>
      </c>
      <c r="H43" s="223">
        <f>H40+H33+H26+H19+H12</f>
        <v>0</v>
      </c>
      <c r="I43" s="223">
        <v>0</v>
      </c>
      <c r="J43" s="289">
        <v>0</v>
      </c>
      <c r="K43" s="222">
        <f>K40+K33+K26+K19+L12</f>
        <v>438200</v>
      </c>
      <c r="L43" s="216"/>
      <c r="M43" s="222">
        <v>0</v>
      </c>
      <c r="N43" s="216"/>
      <c r="O43" s="223">
        <f>N12</f>
        <v>0</v>
      </c>
      <c r="P43" s="289">
        <v>0</v>
      </c>
      <c r="Q43" s="223">
        <v>0</v>
      </c>
      <c r="R43" s="209">
        <f>R40+R33+R26+R19+R12</f>
        <v>1843675</v>
      </c>
    </row>
    <row r="44" spans="1:18" ht="16.5" thickBot="1">
      <c r="A44" s="236"/>
      <c r="B44" s="310"/>
      <c r="C44" s="14"/>
      <c r="D44" s="49"/>
      <c r="E44" s="311"/>
      <c r="F44" s="290"/>
      <c r="G44" s="290"/>
      <c r="H44" s="224"/>
      <c r="I44" s="224"/>
      <c r="J44" s="290"/>
      <c r="K44" s="217"/>
      <c r="L44" s="219"/>
      <c r="M44" s="217"/>
      <c r="N44" s="219"/>
      <c r="O44" s="224"/>
      <c r="P44" s="290"/>
      <c r="Q44" s="224"/>
      <c r="R44" s="199"/>
    </row>
    <row r="45" spans="1:18" ht="30.75" customHeight="1" thickTop="1">
      <c r="A45" s="235" t="s">
        <v>20</v>
      </c>
      <c r="B45" s="292">
        <v>40578</v>
      </c>
      <c r="C45" s="22"/>
      <c r="D45" s="312">
        <v>40578</v>
      </c>
      <c r="E45" s="147"/>
      <c r="F45" s="292">
        <v>40578</v>
      </c>
      <c r="G45" s="157"/>
      <c r="H45" s="292">
        <v>40578</v>
      </c>
      <c r="I45" s="292">
        <v>40578</v>
      </c>
      <c r="J45" s="292">
        <v>40578</v>
      </c>
      <c r="K45" s="4"/>
      <c r="L45" s="147"/>
      <c r="M45" s="292"/>
      <c r="N45" s="22"/>
      <c r="O45" s="292"/>
      <c r="P45" s="292"/>
      <c r="Q45" s="157"/>
      <c r="R45" s="165"/>
    </row>
    <row r="46" spans="1:18" ht="16.5" thickBot="1">
      <c r="A46" s="237"/>
      <c r="B46" s="293"/>
      <c r="C46" s="14"/>
      <c r="D46" s="308"/>
      <c r="E46" s="295"/>
      <c r="F46" s="293"/>
      <c r="G46" s="291"/>
      <c r="H46" s="293"/>
      <c r="I46" s="293"/>
      <c r="J46" s="293"/>
      <c r="K46" s="16"/>
      <c r="L46" s="295"/>
      <c r="M46" s="293"/>
      <c r="N46" s="14"/>
      <c r="O46" s="293"/>
      <c r="P46" s="293"/>
      <c r="Q46" s="291"/>
      <c r="R46" s="233"/>
    </row>
    <row r="47" spans="1:18" ht="16.5" customHeight="1" thickTop="1">
      <c r="A47" s="235" t="s">
        <v>21</v>
      </c>
      <c r="B47" s="157" t="s">
        <v>74</v>
      </c>
      <c r="C47" s="22"/>
      <c r="D47" s="145" t="s">
        <v>74</v>
      </c>
      <c r="E47" s="147"/>
      <c r="F47" s="157" t="s">
        <v>74</v>
      </c>
      <c r="G47" s="157"/>
      <c r="H47" s="157" t="s">
        <v>74</v>
      </c>
      <c r="I47" s="157" t="s">
        <v>74</v>
      </c>
      <c r="J47" s="157" t="s">
        <v>74</v>
      </c>
      <c r="K47" s="4"/>
      <c r="L47" s="147"/>
      <c r="M47" s="157"/>
      <c r="N47" s="22"/>
      <c r="O47" s="157"/>
      <c r="P47" s="157"/>
      <c r="Q47" s="157"/>
      <c r="R47" s="165"/>
    </row>
    <row r="48" spans="1:18" ht="15.75">
      <c r="A48" s="255"/>
      <c r="B48" s="294"/>
      <c r="C48" s="15"/>
      <c r="D48" s="306"/>
      <c r="E48" s="307"/>
      <c r="F48" s="294"/>
      <c r="G48" s="158"/>
      <c r="H48" s="294"/>
      <c r="I48" s="294"/>
      <c r="J48" s="294"/>
      <c r="K48" s="39"/>
      <c r="L48" s="153"/>
      <c r="M48" s="294"/>
      <c r="N48" s="15"/>
      <c r="O48" s="294"/>
      <c r="P48" s="294"/>
      <c r="Q48" s="158"/>
      <c r="R48" s="297"/>
    </row>
    <row r="49" spans="1:18" ht="16.5" thickBot="1">
      <c r="A49" s="237"/>
      <c r="B49" s="293"/>
      <c r="C49" s="54"/>
      <c r="D49" s="308"/>
      <c r="E49" s="295"/>
      <c r="F49" s="293"/>
      <c r="G49" s="291"/>
      <c r="H49" s="293"/>
      <c r="I49" s="293"/>
      <c r="J49" s="293"/>
      <c r="K49" s="16"/>
      <c r="L49" s="295"/>
      <c r="M49" s="293"/>
      <c r="N49" s="54"/>
      <c r="O49" s="293"/>
      <c r="P49" s="293"/>
      <c r="Q49" s="291"/>
      <c r="R49" s="233"/>
    </row>
    <row r="50" spans="1:18" ht="14.25" customHeight="1" thickTop="1">
      <c r="A50" s="247" t="s">
        <v>22</v>
      </c>
      <c r="B50" s="248"/>
      <c r="C50" s="145" t="s">
        <v>23</v>
      </c>
      <c r="D50" s="146"/>
      <c r="E50" s="146"/>
      <c r="F50" s="146"/>
      <c r="G50" s="147"/>
      <c r="H50" s="298" t="s">
        <v>24</v>
      </c>
      <c r="I50" s="299"/>
      <c r="J50" s="299"/>
      <c r="K50" s="299"/>
      <c r="L50" s="299"/>
      <c r="M50" s="299"/>
      <c r="N50" s="299"/>
      <c r="O50" s="299"/>
      <c r="P50" s="300"/>
      <c r="Q50" s="304"/>
      <c r="R50" s="305"/>
    </row>
    <row r="51" spans="1:18" ht="31.5" customHeight="1" thickBot="1">
      <c r="A51" s="249"/>
      <c r="B51" s="250"/>
      <c r="C51" s="139"/>
      <c r="D51" s="140"/>
      <c r="E51" s="140"/>
      <c r="F51" s="140"/>
      <c r="G51" s="141"/>
      <c r="H51" s="301" t="s">
        <v>25</v>
      </c>
      <c r="I51" s="302"/>
      <c r="J51" s="302"/>
      <c r="K51" s="302"/>
      <c r="L51" s="302"/>
      <c r="M51" s="302"/>
      <c r="N51" s="302"/>
      <c r="O51" s="302"/>
      <c r="P51" s="303"/>
      <c r="Q51" s="227"/>
      <c r="R51" s="228"/>
    </row>
    <row r="52" spans="1:18" ht="16.5" thickBot="1">
      <c r="A52" s="258" t="s">
        <v>26</v>
      </c>
      <c r="B52" s="259"/>
      <c r="C52" s="258" t="s">
        <v>27</v>
      </c>
      <c r="D52" s="296"/>
      <c r="E52" s="296"/>
      <c r="F52" s="296"/>
      <c r="G52" s="259"/>
      <c r="H52" s="258" t="s">
        <v>49</v>
      </c>
      <c r="I52" s="296"/>
      <c r="J52" s="296"/>
      <c r="K52" s="296"/>
      <c r="L52" s="296"/>
      <c r="M52" s="296"/>
      <c r="N52" s="296"/>
      <c r="O52" s="296"/>
      <c r="P52" s="259"/>
      <c r="Q52" s="227"/>
      <c r="R52" s="228"/>
    </row>
    <row r="53" spans="1:18" ht="16.5" thickBot="1">
      <c r="A53" s="258" t="s">
        <v>29</v>
      </c>
      <c r="B53" s="259"/>
      <c r="C53" s="258" t="s">
        <v>50</v>
      </c>
      <c r="D53" s="296"/>
      <c r="E53" s="296"/>
      <c r="F53" s="296"/>
      <c r="G53" s="259"/>
      <c r="H53" s="258" t="s">
        <v>51</v>
      </c>
      <c r="I53" s="296"/>
      <c r="J53" s="296"/>
      <c r="K53" s="296"/>
      <c r="L53" s="296"/>
      <c r="M53" s="296"/>
      <c r="N53" s="296"/>
      <c r="O53" s="296"/>
      <c r="P53" s="259"/>
      <c r="Q53" s="227"/>
      <c r="R53" s="228"/>
    </row>
    <row r="54" spans="1:18" ht="16.5" thickBot="1">
      <c r="A54" s="258" t="s">
        <v>30</v>
      </c>
      <c r="B54" s="259"/>
      <c r="C54" s="258" t="s">
        <v>64</v>
      </c>
      <c r="D54" s="296"/>
      <c r="E54" s="296"/>
      <c r="F54" s="296"/>
      <c r="G54" s="259"/>
      <c r="H54" s="258" t="s">
        <v>52</v>
      </c>
      <c r="I54" s="296"/>
      <c r="J54" s="296"/>
      <c r="K54" s="296"/>
      <c r="L54" s="296"/>
      <c r="M54" s="296"/>
      <c r="N54" s="296"/>
      <c r="O54" s="296"/>
      <c r="P54" s="259"/>
      <c r="Q54" s="227"/>
      <c r="R54" s="228"/>
    </row>
    <row r="56" spans="1:6" ht="15.75">
      <c r="A56" s="309" t="s">
        <v>73</v>
      </c>
      <c r="B56" s="257"/>
      <c r="C56" s="257"/>
      <c r="D56" s="257"/>
      <c r="E56" s="257"/>
      <c r="F56" s="257"/>
    </row>
    <row r="57" spans="1:12" ht="15.75">
      <c r="A57" s="309" t="s">
        <v>57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</row>
    <row r="58" spans="1:7" ht="15.75">
      <c r="A58" s="309" t="s">
        <v>77</v>
      </c>
      <c r="B58" s="257"/>
      <c r="C58" s="257"/>
      <c r="D58" s="257"/>
      <c r="E58" s="257"/>
      <c r="F58" s="257"/>
      <c r="G58" s="257"/>
    </row>
  </sheetData>
  <sheetProtection/>
  <mergeCells count="148">
    <mergeCell ref="H3:J4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A16:A17"/>
    <mergeCell ref="A20:A21"/>
    <mergeCell ref="A23:A24"/>
    <mergeCell ref="A27:A28"/>
    <mergeCell ref="A30:A31"/>
    <mergeCell ref="A34:A35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Q53:R53"/>
    <mergeCell ref="A54:B54"/>
    <mergeCell ref="C54:G54"/>
    <mergeCell ref="H54:P54"/>
    <mergeCell ref="Q54:R54"/>
    <mergeCell ref="A52:B52"/>
    <mergeCell ref="Q45:Q46"/>
    <mergeCell ref="R45:R46"/>
    <mergeCell ref="I47:I49"/>
    <mergeCell ref="J47:J49"/>
    <mergeCell ref="I45:I46"/>
    <mergeCell ref="J45:J46"/>
    <mergeCell ref="Q47:Q49"/>
    <mergeCell ref="P47:P49"/>
    <mergeCell ref="O47:O49"/>
    <mergeCell ref="Q52:R52"/>
    <mergeCell ref="R47:R49"/>
    <mergeCell ref="C50:G51"/>
    <mergeCell ref="H50:P50"/>
    <mergeCell ref="H51:P51"/>
    <mergeCell ref="Q50:R51"/>
    <mergeCell ref="D47:E49"/>
    <mergeCell ref="F47:F49"/>
    <mergeCell ref="L47:L49"/>
    <mergeCell ref="M47:M49"/>
    <mergeCell ref="L45:L46"/>
    <mergeCell ref="O45:O46"/>
    <mergeCell ref="C52:G52"/>
    <mergeCell ref="H52:P52"/>
    <mergeCell ref="M45:M46"/>
    <mergeCell ref="P45:P46"/>
    <mergeCell ref="A47:A49"/>
    <mergeCell ref="G47:G49"/>
    <mergeCell ref="B45:B46"/>
    <mergeCell ref="A45:A46"/>
    <mergeCell ref="G45:G46"/>
    <mergeCell ref="H45:H46"/>
    <mergeCell ref="B47:B49"/>
    <mergeCell ref="H47:H49"/>
    <mergeCell ref="R43:R44"/>
    <mergeCell ref="M43:N44"/>
    <mergeCell ref="O43:O44"/>
    <mergeCell ref="P43:P44"/>
    <mergeCell ref="Q43:Q44"/>
    <mergeCell ref="K41:L41"/>
    <mergeCell ref="K42:L42"/>
    <mergeCell ref="J43:J44"/>
    <mergeCell ref="K43:L44"/>
    <mergeCell ref="F43:F44"/>
    <mergeCell ref="G43:G44"/>
    <mergeCell ref="H43:H44"/>
    <mergeCell ref="I43:I44"/>
    <mergeCell ref="B29:Q29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M30:Q31"/>
    <mergeCell ref="B34:Q35"/>
    <mergeCell ref="D32:E32"/>
    <mergeCell ref="K32:L32"/>
    <mergeCell ref="N32:O32"/>
    <mergeCell ref="N33:O33"/>
    <mergeCell ref="D39:E39"/>
    <mergeCell ref="K39:L39"/>
    <mergeCell ref="D33:E33"/>
    <mergeCell ref="K33:L33"/>
    <mergeCell ref="B30:G31"/>
    <mergeCell ref="H30:L31"/>
    <mergeCell ref="B20:Q21"/>
    <mergeCell ref="K25:L25"/>
    <mergeCell ref="N25:O25"/>
    <mergeCell ref="D26:E26"/>
    <mergeCell ref="K26:L26"/>
    <mergeCell ref="N26:O26"/>
    <mergeCell ref="B27:Q28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15:Q15"/>
    <mergeCell ref="B16:G17"/>
    <mergeCell ref="H16:L17"/>
    <mergeCell ref="R16:R17"/>
    <mergeCell ref="M16:Q16"/>
    <mergeCell ref="M17:Q17"/>
    <mergeCell ref="D18:E18"/>
    <mergeCell ref="K18:L18"/>
    <mergeCell ref="N18:O18"/>
    <mergeCell ref="D19:E19"/>
    <mergeCell ref="K19:L19"/>
    <mergeCell ref="N19:O19"/>
    <mergeCell ref="D5:E5"/>
    <mergeCell ref="B8:Q8"/>
    <mergeCell ref="B6:Q7"/>
    <mergeCell ref="R6:R7"/>
    <mergeCell ref="K3:L5"/>
    <mergeCell ref="M3:P4"/>
    <mergeCell ref="R3:R5"/>
    <mergeCell ref="Q3:Q5"/>
    <mergeCell ref="B3:F4"/>
    <mergeCell ref="G3:G5"/>
    <mergeCell ref="N12:O12"/>
    <mergeCell ref="M9:Q10"/>
    <mergeCell ref="B13:Q14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6"/>
  <sheetViews>
    <sheetView tabSelected="1" view="pageBreakPreview" zoomScale="84" zoomScaleNormal="75" zoomScaleSheetLayoutView="84" zoomScalePageLayoutView="0" workbookViewId="0" topLeftCell="A37">
      <selection activeCell="B106" sqref="B106:P107"/>
    </sheetView>
  </sheetViews>
  <sheetFormatPr defaultColWidth="9.140625" defaultRowHeight="15"/>
  <cols>
    <col min="1" max="1" width="22.7109375" style="18" customWidth="1"/>
    <col min="2" max="2" width="16.00390625" style="0" customWidth="1"/>
    <col min="3" max="3" width="0.42578125" style="0" hidden="1" customWidth="1"/>
    <col min="4" max="4" width="9.140625" style="0" hidden="1" customWidth="1"/>
    <col min="5" max="5" width="15.28125" style="0" customWidth="1"/>
    <col min="6" max="6" width="15.421875" style="0" customWidth="1"/>
    <col min="7" max="7" width="14.140625" style="0" customWidth="1"/>
    <col min="8" max="8" width="14.8515625" style="0" customWidth="1"/>
    <col min="9" max="9" width="14.28125" style="0" customWidth="1"/>
    <col min="10" max="10" width="13.421875" style="0" customWidth="1"/>
    <col min="11" max="11" width="11.00390625" style="0" customWidth="1"/>
    <col min="12" max="12" width="12.421875" style="0" customWidth="1"/>
    <col min="13" max="14" width="11.00390625" style="0" customWidth="1"/>
    <col min="15" max="15" width="9.140625" style="0" hidden="1" customWidth="1"/>
    <col min="16" max="17" width="11.00390625" style="0" customWidth="1"/>
  </cols>
  <sheetData>
    <row r="1" spans="1:17" ht="15.75">
      <c r="A1" s="441" t="s">
        <v>109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</row>
    <row r="2" spans="1:17" ht="15.75" thickBot="1">
      <c r="A2" s="314" t="s">
        <v>108</v>
      </c>
      <c r="B2" s="315"/>
      <c r="C2" s="315"/>
      <c r="D2" s="315"/>
      <c r="E2" s="315"/>
      <c r="F2" s="315"/>
      <c r="G2" s="315"/>
      <c r="K2" s="442" t="s">
        <v>79</v>
      </c>
      <c r="L2" s="442"/>
      <c r="M2" s="442"/>
      <c r="N2" s="442"/>
      <c r="O2" s="442"/>
      <c r="P2" s="442"/>
      <c r="Q2" s="442"/>
    </row>
    <row r="3" spans="1:17" ht="15.75" thickTop="1">
      <c r="A3" s="235" t="s">
        <v>0</v>
      </c>
      <c r="B3" s="145" t="s">
        <v>1</v>
      </c>
      <c r="C3" s="146"/>
      <c r="D3" s="146"/>
      <c r="E3" s="146"/>
      <c r="F3" s="147"/>
      <c r="G3" s="157" t="s">
        <v>2</v>
      </c>
      <c r="H3" s="145" t="s">
        <v>1</v>
      </c>
      <c r="I3" s="146"/>
      <c r="J3" s="147"/>
      <c r="K3" s="157" t="s">
        <v>2</v>
      </c>
      <c r="L3" s="145" t="s">
        <v>1</v>
      </c>
      <c r="M3" s="146"/>
      <c r="N3" s="147"/>
      <c r="O3" s="145" t="s">
        <v>2</v>
      </c>
      <c r="P3" s="147"/>
      <c r="Q3" s="165" t="s">
        <v>40</v>
      </c>
    </row>
    <row r="4" spans="1:17" ht="15.75" thickBot="1">
      <c r="A4" s="255"/>
      <c r="B4" s="139"/>
      <c r="C4" s="140"/>
      <c r="D4" s="140"/>
      <c r="E4" s="140"/>
      <c r="F4" s="141"/>
      <c r="G4" s="282"/>
      <c r="H4" s="139"/>
      <c r="I4" s="140"/>
      <c r="J4" s="141"/>
      <c r="K4" s="158"/>
      <c r="L4" s="139"/>
      <c r="M4" s="140"/>
      <c r="N4" s="141"/>
      <c r="O4" s="151"/>
      <c r="P4" s="153"/>
      <c r="Q4" s="297"/>
    </row>
    <row r="5" spans="1:17" ht="16.5" thickBot="1">
      <c r="A5" s="256"/>
      <c r="B5" s="142">
        <v>1</v>
      </c>
      <c r="C5" s="144"/>
      <c r="D5" s="142">
        <v>2</v>
      </c>
      <c r="E5" s="144"/>
      <c r="F5" s="24">
        <v>3</v>
      </c>
      <c r="G5" s="283"/>
      <c r="H5" s="24">
        <v>1</v>
      </c>
      <c r="I5" s="24">
        <v>2</v>
      </c>
      <c r="J5" s="24">
        <v>3</v>
      </c>
      <c r="K5" s="159"/>
      <c r="L5" s="24">
        <v>1</v>
      </c>
      <c r="M5" s="24">
        <v>2</v>
      </c>
      <c r="N5" s="24">
        <v>3</v>
      </c>
      <c r="O5" s="154"/>
      <c r="P5" s="156"/>
      <c r="Q5" s="254"/>
    </row>
    <row r="6" spans="1:17" ht="15">
      <c r="A6" s="432" t="s">
        <v>36</v>
      </c>
      <c r="B6" s="365" t="s">
        <v>100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7"/>
      <c r="Q6" s="371"/>
    </row>
    <row r="7" spans="1:17" ht="29.25" customHeight="1" thickBot="1">
      <c r="A7" s="433"/>
      <c r="B7" s="368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70"/>
      <c r="Q7" s="372"/>
    </row>
    <row r="8" spans="1:17" ht="16.5" thickBot="1">
      <c r="A8" s="73" t="s">
        <v>4</v>
      </c>
      <c r="B8" s="362">
        <v>300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4"/>
      <c r="Q8" s="62"/>
    </row>
    <row r="9" spans="1:17" ht="30" customHeight="1">
      <c r="A9" s="434" t="s">
        <v>35</v>
      </c>
      <c r="B9" s="339" t="s">
        <v>101</v>
      </c>
      <c r="C9" s="340"/>
      <c r="D9" s="340"/>
      <c r="E9" s="340"/>
      <c r="F9" s="340"/>
      <c r="G9" s="341"/>
      <c r="H9" s="339" t="s">
        <v>81</v>
      </c>
      <c r="I9" s="340"/>
      <c r="J9" s="340"/>
      <c r="K9" s="341"/>
      <c r="L9" s="339" t="s">
        <v>102</v>
      </c>
      <c r="M9" s="340"/>
      <c r="N9" s="340"/>
      <c r="O9" s="340"/>
      <c r="P9" s="341"/>
      <c r="Q9" s="377"/>
    </row>
    <row r="10" spans="1:17" ht="1.5" customHeight="1" thickBot="1">
      <c r="A10" s="43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378"/>
    </row>
    <row r="11" spans="1:17" ht="16.5" thickBot="1">
      <c r="A11" s="73" t="s">
        <v>82</v>
      </c>
      <c r="B11" s="75">
        <v>60</v>
      </c>
      <c r="C11" s="76">
        <v>18</v>
      </c>
      <c r="D11" s="77"/>
      <c r="E11" s="77"/>
      <c r="F11" s="77"/>
      <c r="G11" s="78">
        <v>60</v>
      </c>
      <c r="H11" s="78">
        <v>40</v>
      </c>
      <c r="I11" s="77"/>
      <c r="J11" s="77"/>
      <c r="K11" s="78">
        <v>40</v>
      </c>
      <c r="L11" s="78">
        <v>65</v>
      </c>
      <c r="M11" s="77"/>
      <c r="N11" s="79"/>
      <c r="O11" s="77"/>
      <c r="P11" s="78">
        <v>65</v>
      </c>
      <c r="Q11" s="64">
        <v>55</v>
      </c>
    </row>
    <row r="12" spans="1:17" ht="16.5" thickBot="1">
      <c r="A12" s="80" t="s">
        <v>7</v>
      </c>
      <c r="B12" s="81">
        <f>B11*B8</f>
        <v>18000</v>
      </c>
      <c r="C12" s="82"/>
      <c r="D12" s="83"/>
      <c r="E12" s="84"/>
      <c r="F12" s="84"/>
      <c r="G12" s="85">
        <f>G11*B8</f>
        <v>18000</v>
      </c>
      <c r="H12" s="85">
        <f>H11*B8</f>
        <v>12000</v>
      </c>
      <c r="I12" s="84"/>
      <c r="J12" s="84"/>
      <c r="K12" s="85">
        <f>K11*B8</f>
        <v>12000</v>
      </c>
      <c r="L12" s="85">
        <f>L11*B8</f>
        <v>19500</v>
      </c>
      <c r="M12" s="84"/>
      <c r="N12" s="86"/>
      <c r="O12" s="83"/>
      <c r="P12" s="85">
        <f>P11*B8</f>
        <v>19500</v>
      </c>
      <c r="Q12" s="65">
        <f>B8*Q11</f>
        <v>16500</v>
      </c>
    </row>
    <row r="13" spans="1:17" ht="15.75" thickTop="1">
      <c r="A13" s="342" t="s">
        <v>36</v>
      </c>
      <c r="B13" s="379" t="s">
        <v>103</v>
      </c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1"/>
      <c r="Q13" s="348"/>
    </row>
    <row r="14" spans="1:17" ht="18.75" customHeight="1" thickBot="1">
      <c r="A14" s="433"/>
      <c r="B14" s="368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70"/>
      <c r="Q14" s="382"/>
    </row>
    <row r="15" spans="1:17" ht="18.75" customHeight="1" thickBot="1">
      <c r="A15" s="73" t="s">
        <v>4</v>
      </c>
      <c r="B15" s="362">
        <v>680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4"/>
      <c r="Q15" s="64"/>
    </row>
    <row r="16" spans="1:17" ht="15.75" customHeight="1">
      <c r="A16" s="434" t="s">
        <v>35</v>
      </c>
      <c r="B16" s="316" t="s">
        <v>104</v>
      </c>
      <c r="C16" s="317"/>
      <c r="D16" s="317"/>
      <c r="E16" s="317"/>
      <c r="F16" s="317"/>
      <c r="G16" s="318"/>
      <c r="H16" s="316" t="s">
        <v>105</v>
      </c>
      <c r="I16" s="317"/>
      <c r="J16" s="317"/>
      <c r="K16" s="318"/>
      <c r="L16" s="316" t="s">
        <v>105</v>
      </c>
      <c r="M16" s="317"/>
      <c r="N16" s="317"/>
      <c r="O16" s="317"/>
      <c r="P16" s="318"/>
      <c r="Q16" s="375"/>
    </row>
    <row r="17" spans="1:17" ht="16.5" customHeight="1" thickBot="1">
      <c r="A17" s="435"/>
      <c r="B17" s="319"/>
      <c r="C17" s="320"/>
      <c r="D17" s="320"/>
      <c r="E17" s="320"/>
      <c r="F17" s="320"/>
      <c r="G17" s="321"/>
      <c r="H17" s="319"/>
      <c r="I17" s="320"/>
      <c r="J17" s="320"/>
      <c r="K17" s="321"/>
      <c r="L17" s="319"/>
      <c r="M17" s="320"/>
      <c r="N17" s="320"/>
      <c r="O17" s="320"/>
      <c r="P17" s="321"/>
      <c r="Q17" s="376"/>
    </row>
    <row r="18" spans="1:17" ht="18.75" customHeight="1" thickBot="1">
      <c r="A18" s="73" t="s">
        <v>82</v>
      </c>
      <c r="B18" s="373">
        <v>50</v>
      </c>
      <c r="C18" s="374"/>
      <c r="D18" s="89"/>
      <c r="E18" s="90"/>
      <c r="F18" s="77"/>
      <c r="G18" s="78">
        <v>50</v>
      </c>
      <c r="H18" s="78">
        <v>35</v>
      </c>
      <c r="I18" s="77"/>
      <c r="J18" s="77"/>
      <c r="K18" s="78">
        <v>35</v>
      </c>
      <c r="L18" s="78">
        <v>55</v>
      </c>
      <c r="M18" s="77"/>
      <c r="N18" s="79"/>
      <c r="O18" s="77"/>
      <c r="P18" s="78">
        <v>55</v>
      </c>
      <c r="Q18" s="64">
        <v>46</v>
      </c>
    </row>
    <row r="19" spans="1:17" ht="16.5" thickBot="1">
      <c r="A19" s="80" t="s">
        <v>7</v>
      </c>
      <c r="B19" s="362">
        <f>B18*B15</f>
        <v>34000</v>
      </c>
      <c r="C19" s="363"/>
      <c r="D19" s="91">
        <f>D18*B15</f>
        <v>0</v>
      </c>
      <c r="E19" s="92"/>
      <c r="F19" s="72"/>
      <c r="G19" s="93">
        <f>G18*B15</f>
        <v>34000</v>
      </c>
      <c r="H19" s="93">
        <f>H18*B15</f>
        <v>23800</v>
      </c>
      <c r="I19" s="72"/>
      <c r="J19" s="72"/>
      <c r="K19" s="93">
        <f>K18*B15</f>
        <v>23800</v>
      </c>
      <c r="L19" s="93">
        <f>L18*B15</f>
        <v>37400</v>
      </c>
      <c r="M19" s="72"/>
      <c r="N19" s="92"/>
      <c r="O19" s="94"/>
      <c r="P19" s="93">
        <f>P18*B15</f>
        <v>37400</v>
      </c>
      <c r="Q19" s="66">
        <f>Q18*B15</f>
        <v>31280</v>
      </c>
    </row>
    <row r="20" spans="1:17" ht="15.75" customHeight="1" thickTop="1">
      <c r="A20" s="436" t="s">
        <v>36</v>
      </c>
      <c r="B20" s="365" t="s">
        <v>106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7"/>
      <c r="Q20" s="67"/>
    </row>
    <row r="21" spans="1:17" ht="19.5" customHeight="1" thickBot="1">
      <c r="A21" s="437"/>
      <c r="B21" s="332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34"/>
      <c r="Q21" s="68"/>
    </row>
    <row r="22" spans="1:17" ht="17.25" thickBot="1" thickTop="1">
      <c r="A22" s="95" t="s">
        <v>4</v>
      </c>
      <c r="B22" s="362">
        <v>200</v>
      </c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4"/>
      <c r="Q22" s="69"/>
    </row>
    <row r="23" spans="1:17" ht="15.75" customHeight="1" thickTop="1">
      <c r="A23" s="436" t="s">
        <v>35</v>
      </c>
      <c r="B23" s="316" t="s">
        <v>107</v>
      </c>
      <c r="C23" s="317"/>
      <c r="D23" s="317"/>
      <c r="E23" s="317"/>
      <c r="F23" s="317"/>
      <c r="G23" s="318"/>
      <c r="H23" s="316" t="s">
        <v>81</v>
      </c>
      <c r="I23" s="317"/>
      <c r="J23" s="317"/>
      <c r="K23" s="318"/>
      <c r="L23" s="316" t="s">
        <v>102</v>
      </c>
      <c r="M23" s="317"/>
      <c r="N23" s="317"/>
      <c r="O23" s="317"/>
      <c r="P23" s="318"/>
      <c r="Q23" s="385"/>
    </row>
    <row r="24" spans="1:17" ht="16.5" customHeight="1" thickBot="1">
      <c r="A24" s="437"/>
      <c r="B24" s="319"/>
      <c r="C24" s="320"/>
      <c r="D24" s="320"/>
      <c r="E24" s="320"/>
      <c r="F24" s="320"/>
      <c r="G24" s="321"/>
      <c r="H24" s="319"/>
      <c r="I24" s="320"/>
      <c r="J24" s="320"/>
      <c r="K24" s="321"/>
      <c r="L24" s="319"/>
      <c r="M24" s="320"/>
      <c r="N24" s="320"/>
      <c r="O24" s="320"/>
      <c r="P24" s="321"/>
      <c r="Q24" s="386"/>
    </row>
    <row r="25" spans="1:17" ht="17.25" thickBot="1" thickTop="1">
      <c r="A25" s="80" t="s">
        <v>82</v>
      </c>
      <c r="B25" s="383">
        <v>40</v>
      </c>
      <c r="C25" s="384"/>
      <c r="D25" s="96"/>
      <c r="E25" s="79"/>
      <c r="F25" s="79"/>
      <c r="G25" s="78">
        <v>40</v>
      </c>
      <c r="H25" s="78">
        <v>38</v>
      </c>
      <c r="I25" s="77"/>
      <c r="J25" s="77"/>
      <c r="K25" s="78">
        <v>38</v>
      </c>
      <c r="L25" s="78">
        <v>45</v>
      </c>
      <c r="M25" s="79"/>
      <c r="N25" s="79"/>
      <c r="O25" s="84"/>
      <c r="P25" s="75">
        <v>45</v>
      </c>
      <c r="Q25" s="65">
        <v>41</v>
      </c>
    </row>
    <row r="26" spans="1:17" ht="17.25" thickBot="1" thickTop="1">
      <c r="A26" s="80" t="s">
        <v>7</v>
      </c>
      <c r="B26" s="359">
        <f>B25*B22</f>
        <v>8000</v>
      </c>
      <c r="C26" s="361"/>
      <c r="D26" s="97">
        <f>D25*B22</f>
        <v>0</v>
      </c>
      <c r="E26" s="98"/>
      <c r="F26" s="84"/>
      <c r="G26" s="85">
        <f>G25*B22</f>
        <v>8000</v>
      </c>
      <c r="H26" s="85">
        <f>H25*B22</f>
        <v>7600</v>
      </c>
      <c r="I26" s="84"/>
      <c r="J26" s="84"/>
      <c r="K26" s="85">
        <f>K25*B22</f>
        <v>7600</v>
      </c>
      <c r="L26" s="85">
        <f>L25*B22</f>
        <v>9000</v>
      </c>
      <c r="M26" s="84"/>
      <c r="N26" s="99"/>
      <c r="O26" s="100"/>
      <c r="P26" s="85">
        <f>P25*B22</f>
        <v>9000</v>
      </c>
      <c r="Q26" s="65">
        <f>Q25*B22</f>
        <v>8200</v>
      </c>
    </row>
    <row r="27" spans="1:17" ht="15.75" thickTop="1">
      <c r="A27" s="342" t="s">
        <v>36</v>
      </c>
      <c r="B27" s="379" t="s">
        <v>84</v>
      </c>
      <c r="C27" s="380"/>
      <c r="D27" s="380"/>
      <c r="E27" s="387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1"/>
      <c r="Q27" s="348"/>
    </row>
    <row r="28" spans="1:17" ht="15.75" thickBot="1">
      <c r="A28" s="343"/>
      <c r="B28" s="335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7"/>
      <c r="Q28" s="349"/>
    </row>
    <row r="29" spans="1:17" ht="17.25" thickBot="1" thickTop="1">
      <c r="A29" s="80" t="s">
        <v>4</v>
      </c>
      <c r="B29" s="359">
        <v>170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1"/>
      <c r="Q29" s="65"/>
    </row>
    <row r="30" spans="1:17" ht="15.75" customHeight="1" thickTop="1">
      <c r="A30" s="342" t="s">
        <v>35</v>
      </c>
      <c r="B30" s="344" t="s">
        <v>81</v>
      </c>
      <c r="C30" s="345"/>
      <c r="D30" s="345"/>
      <c r="E30" s="345"/>
      <c r="F30" s="345"/>
      <c r="G30" s="326"/>
      <c r="H30" s="316" t="s">
        <v>86</v>
      </c>
      <c r="I30" s="317"/>
      <c r="J30" s="317"/>
      <c r="K30" s="318"/>
      <c r="L30" s="344" t="s">
        <v>86</v>
      </c>
      <c r="M30" s="389"/>
      <c r="N30" s="389"/>
      <c r="O30" s="389"/>
      <c r="P30" s="390"/>
      <c r="Q30" s="348"/>
    </row>
    <row r="31" spans="1:17" ht="23.25" customHeight="1" thickBot="1">
      <c r="A31" s="343"/>
      <c r="B31" s="346"/>
      <c r="C31" s="347"/>
      <c r="D31" s="347"/>
      <c r="E31" s="347"/>
      <c r="F31" s="347"/>
      <c r="G31" s="327"/>
      <c r="H31" s="319"/>
      <c r="I31" s="320"/>
      <c r="J31" s="320"/>
      <c r="K31" s="321"/>
      <c r="L31" s="391"/>
      <c r="M31" s="392"/>
      <c r="N31" s="392"/>
      <c r="O31" s="392"/>
      <c r="P31" s="393"/>
      <c r="Q31" s="349"/>
    </row>
    <row r="32" spans="1:17" ht="17.25" thickBot="1" thickTop="1">
      <c r="A32" s="80" t="s">
        <v>82</v>
      </c>
      <c r="B32" s="330">
        <v>35</v>
      </c>
      <c r="C32" s="331"/>
      <c r="D32" s="101"/>
      <c r="E32" s="102"/>
      <c r="F32" s="103"/>
      <c r="G32" s="104">
        <v>35</v>
      </c>
      <c r="H32" s="85">
        <v>33</v>
      </c>
      <c r="I32" s="84"/>
      <c r="J32" s="84"/>
      <c r="K32" s="85">
        <v>33</v>
      </c>
      <c r="L32" s="85">
        <v>40</v>
      </c>
      <c r="M32" s="84"/>
      <c r="N32" s="105"/>
      <c r="O32" s="100"/>
      <c r="P32" s="85">
        <v>40</v>
      </c>
      <c r="Q32" s="65">
        <v>36</v>
      </c>
    </row>
    <row r="33" spans="1:17" ht="17.25" thickBot="1" thickTop="1">
      <c r="A33" s="80" t="s">
        <v>7</v>
      </c>
      <c r="B33" s="383">
        <f>B32*B29</f>
        <v>5950</v>
      </c>
      <c r="C33" s="388"/>
      <c r="D33" s="88">
        <f>D32*B29</f>
        <v>0</v>
      </c>
      <c r="E33" s="79"/>
      <c r="F33" s="84"/>
      <c r="G33" s="85">
        <f>G32*B29</f>
        <v>5950</v>
      </c>
      <c r="H33" s="85">
        <f>H32*B29</f>
        <v>5610</v>
      </c>
      <c r="I33" s="84"/>
      <c r="J33" s="84"/>
      <c r="K33" s="85">
        <f>K32*B29</f>
        <v>5610</v>
      </c>
      <c r="L33" s="85">
        <f>L32*B29</f>
        <v>6800</v>
      </c>
      <c r="M33" s="84"/>
      <c r="N33" s="105"/>
      <c r="O33" s="100"/>
      <c r="P33" s="85">
        <f>P32*B29</f>
        <v>6800</v>
      </c>
      <c r="Q33" s="65">
        <f>Q32*B29</f>
        <v>6120</v>
      </c>
    </row>
    <row r="34" spans="1:17" ht="15.75" thickTop="1">
      <c r="A34" s="342" t="s">
        <v>36</v>
      </c>
      <c r="B34" s="379" t="s">
        <v>87</v>
      </c>
      <c r="C34" s="380"/>
      <c r="D34" s="387"/>
      <c r="E34" s="387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1"/>
      <c r="Q34" s="348"/>
    </row>
    <row r="35" spans="1:17" ht="15.75" thickBot="1">
      <c r="A35" s="343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7"/>
      <c r="Q35" s="349"/>
    </row>
    <row r="36" spans="1:17" ht="17.25" thickBot="1" thickTop="1">
      <c r="A36" s="80" t="s">
        <v>4</v>
      </c>
      <c r="B36" s="322">
        <v>120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50"/>
      <c r="Q36" s="65"/>
    </row>
    <row r="37" spans="1:17" ht="15.75" customHeight="1" thickTop="1">
      <c r="A37" s="342" t="s">
        <v>35</v>
      </c>
      <c r="B37" s="394" t="s">
        <v>81</v>
      </c>
      <c r="C37" s="395"/>
      <c r="D37" s="395"/>
      <c r="E37" s="395"/>
      <c r="F37" s="395"/>
      <c r="G37" s="396"/>
      <c r="H37" s="394" t="s">
        <v>88</v>
      </c>
      <c r="I37" s="395"/>
      <c r="J37" s="395"/>
      <c r="K37" s="396"/>
      <c r="L37" s="394" t="s">
        <v>88</v>
      </c>
      <c r="M37" s="395"/>
      <c r="N37" s="395"/>
      <c r="O37" s="395"/>
      <c r="P37" s="396"/>
      <c r="Q37" s="348"/>
    </row>
    <row r="38" spans="1:17" ht="15.75" customHeight="1" thickBot="1">
      <c r="A38" s="343"/>
      <c r="B38" s="397"/>
      <c r="C38" s="398"/>
      <c r="D38" s="398"/>
      <c r="E38" s="398"/>
      <c r="F38" s="398"/>
      <c r="G38" s="399"/>
      <c r="H38" s="397"/>
      <c r="I38" s="398"/>
      <c r="J38" s="398"/>
      <c r="K38" s="399"/>
      <c r="L38" s="397"/>
      <c r="M38" s="398"/>
      <c r="N38" s="398"/>
      <c r="O38" s="398"/>
      <c r="P38" s="399"/>
      <c r="Q38" s="349"/>
    </row>
    <row r="39" spans="1:17" ht="17.25" thickBot="1" thickTop="1">
      <c r="A39" s="80" t="s">
        <v>82</v>
      </c>
      <c r="B39" s="324">
        <v>45</v>
      </c>
      <c r="C39" s="325"/>
      <c r="D39" s="106">
        <v>0</v>
      </c>
      <c r="E39" s="106"/>
      <c r="F39" s="72"/>
      <c r="G39" s="85">
        <v>45</v>
      </c>
      <c r="H39" s="85">
        <v>35</v>
      </c>
      <c r="I39" s="84"/>
      <c r="J39" s="84"/>
      <c r="K39" s="85">
        <v>35</v>
      </c>
      <c r="L39" s="85">
        <v>50</v>
      </c>
      <c r="M39" s="84"/>
      <c r="N39" s="99"/>
      <c r="O39" s="84"/>
      <c r="P39" s="85">
        <v>50</v>
      </c>
      <c r="Q39" s="65">
        <v>43</v>
      </c>
    </row>
    <row r="40" spans="1:17" ht="17.25" thickBot="1" thickTop="1">
      <c r="A40" s="80" t="s">
        <v>7</v>
      </c>
      <c r="B40" s="330">
        <f>B39*B36</f>
        <v>5400</v>
      </c>
      <c r="C40" s="331"/>
      <c r="D40" s="107">
        <f>D39*B36</f>
        <v>0</v>
      </c>
      <c r="E40" s="107"/>
      <c r="F40" s="103"/>
      <c r="G40" s="85">
        <f>G39*B36</f>
        <v>5400</v>
      </c>
      <c r="H40" s="85">
        <f>H39*B36</f>
        <v>4200</v>
      </c>
      <c r="I40" s="84"/>
      <c r="J40" s="84"/>
      <c r="K40" s="85">
        <f>K39*B36</f>
        <v>4200</v>
      </c>
      <c r="L40" s="85">
        <f>L39*B36</f>
        <v>6000</v>
      </c>
      <c r="M40" s="84"/>
      <c r="N40" s="105"/>
      <c r="O40" s="100"/>
      <c r="P40" s="85">
        <f>P39*B36</f>
        <v>6000</v>
      </c>
      <c r="Q40" s="65">
        <f>Q39*B36</f>
        <v>5160</v>
      </c>
    </row>
    <row r="41" spans="1:17" ht="15.75" thickTop="1">
      <c r="A41" s="342" t="s">
        <v>36</v>
      </c>
      <c r="B41" s="332" t="s">
        <v>89</v>
      </c>
      <c r="C41" s="387"/>
      <c r="D41" s="387"/>
      <c r="E41" s="387"/>
      <c r="F41" s="387"/>
      <c r="G41" s="380"/>
      <c r="H41" s="380"/>
      <c r="I41" s="380"/>
      <c r="J41" s="380"/>
      <c r="K41" s="380"/>
      <c r="L41" s="380"/>
      <c r="M41" s="380"/>
      <c r="N41" s="380"/>
      <c r="O41" s="380"/>
      <c r="P41" s="381"/>
      <c r="Q41" s="348"/>
    </row>
    <row r="42" spans="1:17" ht="15.75" thickBot="1">
      <c r="A42" s="343"/>
      <c r="B42" s="335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7"/>
      <c r="Q42" s="349"/>
    </row>
    <row r="43" spans="1:17" ht="17.25" thickBot="1" thickTop="1">
      <c r="A43" s="80" t="s">
        <v>4</v>
      </c>
      <c r="B43" s="359">
        <v>100</v>
      </c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1"/>
      <c r="Q43" s="65"/>
    </row>
    <row r="44" spans="1:17" ht="15.75" customHeight="1" thickTop="1">
      <c r="A44" s="342" t="s">
        <v>35</v>
      </c>
      <c r="B44" s="344" t="s">
        <v>81</v>
      </c>
      <c r="C44" s="345"/>
      <c r="D44" s="345"/>
      <c r="E44" s="345"/>
      <c r="F44" s="345"/>
      <c r="G44" s="402"/>
      <c r="H44" s="316" t="s">
        <v>86</v>
      </c>
      <c r="I44" s="317"/>
      <c r="J44" s="317"/>
      <c r="K44" s="318"/>
      <c r="L44" s="345" t="s">
        <v>81</v>
      </c>
      <c r="M44" s="345"/>
      <c r="N44" s="345"/>
      <c r="O44" s="345"/>
      <c r="P44" s="326"/>
      <c r="Q44" s="348"/>
    </row>
    <row r="45" spans="1:17" ht="12.75" customHeight="1" thickBot="1">
      <c r="A45" s="343"/>
      <c r="B45" s="346"/>
      <c r="C45" s="347"/>
      <c r="D45" s="347"/>
      <c r="E45" s="347"/>
      <c r="F45" s="347"/>
      <c r="G45" s="403"/>
      <c r="H45" s="319"/>
      <c r="I45" s="320"/>
      <c r="J45" s="320"/>
      <c r="K45" s="321"/>
      <c r="L45" s="404"/>
      <c r="M45" s="404"/>
      <c r="N45" s="404"/>
      <c r="O45" s="404"/>
      <c r="P45" s="405"/>
      <c r="Q45" s="349"/>
    </row>
    <row r="46" spans="1:17" ht="9.75" customHeight="1" thickTop="1">
      <c r="A46" s="342" t="s">
        <v>82</v>
      </c>
      <c r="B46" s="322">
        <v>40</v>
      </c>
      <c r="C46" s="323"/>
      <c r="D46" s="74">
        <v>0</v>
      </c>
      <c r="E46" s="400"/>
      <c r="F46" s="326"/>
      <c r="G46" s="328">
        <v>40</v>
      </c>
      <c r="H46" s="328">
        <v>30</v>
      </c>
      <c r="I46" s="406"/>
      <c r="J46" s="406"/>
      <c r="K46" s="328">
        <v>30</v>
      </c>
      <c r="L46" s="328">
        <v>45</v>
      </c>
      <c r="M46" s="406"/>
      <c r="N46" s="344"/>
      <c r="O46" s="326"/>
      <c r="P46" s="328">
        <v>45</v>
      </c>
      <c r="Q46" s="348">
        <v>38</v>
      </c>
    </row>
    <row r="47" spans="1:17" ht="9" customHeight="1" thickBot="1">
      <c r="A47" s="438"/>
      <c r="B47" s="324"/>
      <c r="C47" s="325"/>
      <c r="D47" s="87"/>
      <c r="E47" s="401"/>
      <c r="F47" s="327"/>
      <c r="G47" s="329"/>
      <c r="H47" s="329"/>
      <c r="I47" s="407"/>
      <c r="J47" s="407"/>
      <c r="K47" s="329"/>
      <c r="L47" s="329"/>
      <c r="M47" s="407"/>
      <c r="N47" s="408"/>
      <c r="O47" s="405"/>
      <c r="P47" s="329"/>
      <c r="Q47" s="349"/>
    </row>
    <row r="48" spans="1:17" ht="17.25" thickBot="1" thickTop="1">
      <c r="A48" s="80" t="s">
        <v>7</v>
      </c>
      <c r="B48" s="330">
        <f>B46*B43</f>
        <v>4000</v>
      </c>
      <c r="C48" s="331"/>
      <c r="D48" s="101">
        <f>D46*B43</f>
        <v>0</v>
      </c>
      <c r="E48" s="102"/>
      <c r="F48" s="103"/>
      <c r="G48" s="85">
        <f>G46*B43</f>
        <v>4000</v>
      </c>
      <c r="H48" s="85">
        <f>H46*B43</f>
        <v>3000</v>
      </c>
      <c r="I48" s="84"/>
      <c r="J48" s="84"/>
      <c r="K48" s="85">
        <f>K46*B43</f>
        <v>3000</v>
      </c>
      <c r="L48" s="85">
        <f>L46*B43</f>
        <v>4500</v>
      </c>
      <c r="M48" s="84"/>
      <c r="N48" s="108"/>
      <c r="O48" s="109"/>
      <c r="P48" s="78">
        <f>P46*B43</f>
        <v>4500</v>
      </c>
      <c r="Q48" s="65">
        <f>B43*Q46</f>
        <v>3800</v>
      </c>
    </row>
    <row r="49" spans="1:17" ht="15.75" thickTop="1">
      <c r="A49" s="342" t="s">
        <v>36</v>
      </c>
      <c r="B49" s="332" t="s">
        <v>90</v>
      </c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4"/>
      <c r="Q49" s="358"/>
    </row>
    <row r="50" spans="1:17" ht="25.5" customHeight="1" thickBot="1">
      <c r="A50" s="343"/>
      <c r="B50" s="335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7"/>
      <c r="Q50" s="349"/>
    </row>
    <row r="51" spans="1:17" ht="17.25" thickBot="1" thickTop="1">
      <c r="A51" s="80" t="s">
        <v>4</v>
      </c>
      <c r="B51" s="322">
        <v>35</v>
      </c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50"/>
      <c r="Q51" s="65"/>
    </row>
    <row r="52" spans="1:17" ht="16.5" customHeight="1" thickTop="1">
      <c r="A52" s="436" t="s">
        <v>35</v>
      </c>
      <c r="B52" s="316" t="s">
        <v>81</v>
      </c>
      <c r="C52" s="317"/>
      <c r="D52" s="317"/>
      <c r="E52" s="317"/>
      <c r="F52" s="317"/>
      <c r="G52" s="318"/>
      <c r="H52" s="316" t="s">
        <v>85</v>
      </c>
      <c r="I52" s="317"/>
      <c r="J52" s="317"/>
      <c r="K52" s="318"/>
      <c r="L52" s="316" t="s">
        <v>81</v>
      </c>
      <c r="M52" s="317"/>
      <c r="N52" s="317"/>
      <c r="O52" s="317"/>
      <c r="P52" s="318"/>
      <c r="Q52" s="423"/>
    </row>
    <row r="53" spans="1:17" ht="15.75" customHeight="1" thickBot="1">
      <c r="A53" s="437"/>
      <c r="B53" s="319"/>
      <c r="C53" s="320"/>
      <c r="D53" s="320"/>
      <c r="E53" s="320"/>
      <c r="F53" s="320"/>
      <c r="G53" s="321"/>
      <c r="H53" s="319"/>
      <c r="I53" s="320"/>
      <c r="J53" s="320"/>
      <c r="K53" s="321"/>
      <c r="L53" s="319"/>
      <c r="M53" s="320"/>
      <c r="N53" s="320"/>
      <c r="O53" s="320"/>
      <c r="P53" s="321"/>
      <c r="Q53" s="424"/>
    </row>
    <row r="54" spans="1:17" ht="17.25" thickBot="1" thickTop="1">
      <c r="A54" s="80" t="s">
        <v>82</v>
      </c>
      <c r="B54" s="324">
        <v>35</v>
      </c>
      <c r="C54" s="447"/>
      <c r="D54" s="71"/>
      <c r="E54" s="90"/>
      <c r="F54" s="79"/>
      <c r="G54" s="78">
        <v>35</v>
      </c>
      <c r="H54" s="75">
        <v>30</v>
      </c>
      <c r="I54" s="77"/>
      <c r="J54" s="77"/>
      <c r="K54" s="78">
        <v>30</v>
      </c>
      <c r="L54" s="78">
        <v>40</v>
      </c>
      <c r="M54" s="77"/>
      <c r="N54" s="79"/>
      <c r="O54" s="77"/>
      <c r="P54" s="78">
        <v>40</v>
      </c>
      <c r="Q54" s="65">
        <v>35</v>
      </c>
    </row>
    <row r="55" spans="1:17" ht="17.25" thickBot="1" thickTop="1">
      <c r="A55" s="80" t="s">
        <v>7</v>
      </c>
      <c r="B55" s="330">
        <f>B54*B51</f>
        <v>1225</v>
      </c>
      <c r="C55" s="351"/>
      <c r="D55" s="110">
        <f>D54*B51</f>
        <v>0</v>
      </c>
      <c r="E55" s="102"/>
      <c r="F55" s="84"/>
      <c r="G55" s="85">
        <f>G54*B51</f>
        <v>1225</v>
      </c>
      <c r="H55" s="85">
        <f>H54*B51</f>
        <v>1050</v>
      </c>
      <c r="I55" s="84"/>
      <c r="J55" s="84"/>
      <c r="K55" s="85">
        <f>K54*B51</f>
        <v>1050</v>
      </c>
      <c r="L55" s="85">
        <f>L54*B51</f>
        <v>1400</v>
      </c>
      <c r="M55" s="84"/>
      <c r="N55" s="99"/>
      <c r="O55" s="84"/>
      <c r="P55" s="85">
        <f>P54*B51</f>
        <v>1400</v>
      </c>
      <c r="Q55" s="65">
        <f>Q54*B51</f>
        <v>1225</v>
      </c>
    </row>
    <row r="56" spans="1:17" ht="15.75" thickTop="1">
      <c r="A56" s="342" t="s">
        <v>36</v>
      </c>
      <c r="B56" s="332" t="s">
        <v>91</v>
      </c>
      <c r="C56" s="387"/>
      <c r="D56" s="387"/>
      <c r="E56" s="387"/>
      <c r="F56" s="387"/>
      <c r="G56" s="380"/>
      <c r="H56" s="380"/>
      <c r="I56" s="380"/>
      <c r="J56" s="380"/>
      <c r="K56" s="380"/>
      <c r="L56" s="380"/>
      <c r="M56" s="380"/>
      <c r="N56" s="380"/>
      <c r="O56" s="380"/>
      <c r="P56" s="381"/>
      <c r="Q56" s="348"/>
    </row>
    <row r="57" spans="1:17" ht="15.75" thickBot="1">
      <c r="A57" s="343"/>
      <c r="B57" s="335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7"/>
      <c r="Q57" s="349"/>
    </row>
    <row r="58" spans="1:17" ht="17.25" thickBot="1" thickTop="1">
      <c r="A58" s="80" t="s">
        <v>4</v>
      </c>
      <c r="B58" s="322">
        <v>80</v>
      </c>
      <c r="C58" s="323"/>
      <c r="D58" s="323"/>
      <c r="E58" s="323"/>
      <c r="F58" s="323"/>
      <c r="G58" s="323"/>
      <c r="H58" s="360"/>
      <c r="I58" s="360"/>
      <c r="J58" s="360"/>
      <c r="K58" s="360"/>
      <c r="L58" s="360"/>
      <c r="M58" s="360"/>
      <c r="N58" s="360"/>
      <c r="O58" s="360"/>
      <c r="P58" s="361"/>
      <c r="Q58" s="65"/>
    </row>
    <row r="59" spans="1:17" ht="15.75" customHeight="1" thickTop="1">
      <c r="A59" s="342" t="s">
        <v>35</v>
      </c>
      <c r="B59" s="344" t="s">
        <v>81</v>
      </c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26"/>
      <c r="Q59" s="348"/>
    </row>
    <row r="60" spans="1:17" ht="15.75" customHeight="1" thickBot="1">
      <c r="A60" s="343"/>
      <c r="B60" s="346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27"/>
      <c r="Q60" s="349"/>
    </row>
    <row r="61" spans="1:17" ht="17.25" thickBot="1" thickTop="1">
      <c r="A61" s="95" t="s">
        <v>82</v>
      </c>
      <c r="B61" s="104">
        <v>40</v>
      </c>
      <c r="C61" s="111"/>
      <c r="D61" s="112"/>
      <c r="E61" s="113"/>
      <c r="F61" s="114"/>
      <c r="G61" s="115">
        <v>40</v>
      </c>
      <c r="H61" s="104">
        <v>32</v>
      </c>
      <c r="I61" s="114"/>
      <c r="J61" s="114"/>
      <c r="K61" s="115">
        <v>32</v>
      </c>
      <c r="L61" s="115">
        <v>45</v>
      </c>
      <c r="M61" s="114"/>
      <c r="N61" s="98"/>
      <c r="O61" s="114"/>
      <c r="P61" s="115">
        <v>45</v>
      </c>
      <c r="Q61" s="65">
        <v>39</v>
      </c>
    </row>
    <row r="62" spans="1:17" ht="17.25" thickBot="1" thickTop="1">
      <c r="A62" s="95" t="s">
        <v>7</v>
      </c>
      <c r="B62" s="116">
        <f>B61*B58</f>
        <v>3200</v>
      </c>
      <c r="C62" s="117"/>
      <c r="D62" s="117">
        <f>D61*B58</f>
        <v>0</v>
      </c>
      <c r="E62" s="117"/>
      <c r="F62" s="84"/>
      <c r="G62" s="85">
        <f>G61*B58</f>
        <v>3200</v>
      </c>
      <c r="H62" s="85">
        <f>H61*B58</f>
        <v>2560</v>
      </c>
      <c r="I62" s="84"/>
      <c r="J62" s="84"/>
      <c r="K62" s="85">
        <f>K61*B58</f>
        <v>2560</v>
      </c>
      <c r="L62" s="85">
        <f>L61*B58</f>
        <v>3600</v>
      </c>
      <c r="M62" s="84"/>
      <c r="N62" s="99"/>
      <c r="O62" s="84"/>
      <c r="P62" s="85">
        <f>P61*B58</f>
        <v>3600</v>
      </c>
      <c r="Q62" s="65">
        <f>Q61*B58</f>
        <v>3120</v>
      </c>
    </row>
    <row r="63" spans="1:17" ht="15.75" thickTop="1">
      <c r="A63" s="342" t="s">
        <v>36</v>
      </c>
      <c r="B63" s="332" t="s">
        <v>92</v>
      </c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4"/>
      <c r="Q63" s="358"/>
    </row>
    <row r="64" spans="1:17" ht="22.5" customHeight="1" thickBot="1">
      <c r="A64" s="343"/>
      <c r="B64" s="335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7"/>
      <c r="Q64" s="349"/>
    </row>
    <row r="65" spans="1:17" ht="17.25" thickBot="1" thickTop="1">
      <c r="A65" s="80" t="s">
        <v>4</v>
      </c>
      <c r="B65" s="359">
        <v>60</v>
      </c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1"/>
      <c r="Q65" s="65"/>
    </row>
    <row r="66" spans="1:17" ht="16.5" customHeight="1" thickTop="1">
      <c r="A66" s="342" t="s">
        <v>35</v>
      </c>
      <c r="B66" s="344" t="s">
        <v>81</v>
      </c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26"/>
      <c r="Q66" s="348"/>
    </row>
    <row r="67" spans="1:17" ht="15.75" thickBot="1">
      <c r="A67" s="343"/>
      <c r="B67" s="346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27"/>
      <c r="Q67" s="349"/>
    </row>
    <row r="68" spans="1:17" ht="17.25" thickBot="1" thickTop="1">
      <c r="A68" s="80" t="s">
        <v>82</v>
      </c>
      <c r="B68" s="322">
        <v>35</v>
      </c>
      <c r="C68" s="350"/>
      <c r="D68" s="70"/>
      <c r="E68" s="92"/>
      <c r="F68" s="98"/>
      <c r="G68" s="115">
        <v>35</v>
      </c>
      <c r="H68" s="104">
        <v>30</v>
      </c>
      <c r="I68" s="114"/>
      <c r="J68" s="114"/>
      <c r="K68" s="115">
        <v>30</v>
      </c>
      <c r="L68" s="115">
        <v>40</v>
      </c>
      <c r="M68" s="114"/>
      <c r="N68" s="98"/>
      <c r="O68" s="114"/>
      <c r="P68" s="115">
        <v>40</v>
      </c>
      <c r="Q68" s="65">
        <v>35</v>
      </c>
    </row>
    <row r="69" spans="1:17" ht="17.25" thickBot="1" thickTop="1">
      <c r="A69" s="80" t="s">
        <v>7</v>
      </c>
      <c r="B69" s="330">
        <f>B68*B65</f>
        <v>2100</v>
      </c>
      <c r="C69" s="351"/>
      <c r="D69" s="110">
        <f>D68*B65</f>
        <v>0</v>
      </c>
      <c r="E69" s="102"/>
      <c r="F69" s="84"/>
      <c r="G69" s="85">
        <f>G68*B65</f>
        <v>2100</v>
      </c>
      <c r="H69" s="85">
        <f>H68*B65</f>
        <v>1800</v>
      </c>
      <c r="I69" s="84"/>
      <c r="J69" s="84"/>
      <c r="K69" s="85">
        <f>K68*B65</f>
        <v>1800</v>
      </c>
      <c r="L69" s="85">
        <f>L68*B65</f>
        <v>2400</v>
      </c>
      <c r="M69" s="84"/>
      <c r="N69" s="99"/>
      <c r="O69" s="84"/>
      <c r="P69" s="85">
        <f>P68*B65</f>
        <v>2400</v>
      </c>
      <c r="Q69" s="65">
        <f>Q68*B65</f>
        <v>2100</v>
      </c>
    </row>
    <row r="70" spans="1:17" ht="15.75" thickTop="1">
      <c r="A70" s="342" t="s">
        <v>36</v>
      </c>
      <c r="B70" s="352" t="s">
        <v>93</v>
      </c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4"/>
      <c r="Q70" s="358"/>
    </row>
    <row r="71" spans="1:17" ht="22.5" customHeight="1" thickBot="1">
      <c r="A71" s="343"/>
      <c r="B71" s="355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7"/>
      <c r="Q71" s="349"/>
    </row>
    <row r="72" spans="1:17" ht="17.25" thickBot="1" thickTop="1">
      <c r="A72" s="80" t="s">
        <v>4</v>
      </c>
      <c r="B72" s="359">
        <v>150</v>
      </c>
      <c r="C72" s="360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1"/>
      <c r="Q72" s="65"/>
    </row>
    <row r="73" spans="1:17" ht="16.5" customHeight="1" thickTop="1">
      <c r="A73" s="342" t="s">
        <v>35</v>
      </c>
      <c r="B73" s="344" t="s">
        <v>81</v>
      </c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26"/>
      <c r="Q73" s="348"/>
    </row>
    <row r="74" spans="1:17" ht="15.75" thickBot="1">
      <c r="A74" s="343"/>
      <c r="B74" s="346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27"/>
      <c r="Q74" s="349"/>
    </row>
    <row r="75" spans="1:17" ht="17.25" thickBot="1" thickTop="1">
      <c r="A75" s="80" t="s">
        <v>82</v>
      </c>
      <c r="B75" s="322">
        <v>45</v>
      </c>
      <c r="C75" s="350"/>
      <c r="D75" s="70"/>
      <c r="E75" s="92"/>
      <c r="F75" s="98"/>
      <c r="G75" s="115">
        <v>45</v>
      </c>
      <c r="H75" s="132">
        <v>41</v>
      </c>
      <c r="I75" s="127"/>
      <c r="J75" s="127"/>
      <c r="K75" s="126">
        <v>41</v>
      </c>
      <c r="L75" s="115">
        <v>50</v>
      </c>
      <c r="M75" s="114"/>
      <c r="N75" s="98"/>
      <c r="O75" s="114"/>
      <c r="P75" s="115">
        <v>50</v>
      </c>
      <c r="Q75" s="65">
        <v>45</v>
      </c>
    </row>
    <row r="76" spans="1:17" ht="17.25" thickBot="1" thickTop="1">
      <c r="A76" s="80" t="s">
        <v>7</v>
      </c>
      <c r="B76" s="330">
        <f>B75*B72</f>
        <v>6750</v>
      </c>
      <c r="C76" s="351"/>
      <c r="D76" s="110">
        <f>D75*B72</f>
        <v>0</v>
      </c>
      <c r="E76" s="102"/>
      <c r="F76" s="84"/>
      <c r="G76" s="85">
        <f>G75*B72</f>
        <v>6750</v>
      </c>
      <c r="H76" s="129">
        <f>H75*B72</f>
        <v>6150</v>
      </c>
      <c r="I76" s="130"/>
      <c r="J76" s="130"/>
      <c r="K76" s="129">
        <f>K75*B72</f>
        <v>6150</v>
      </c>
      <c r="L76" s="85">
        <f>L75*B72</f>
        <v>7500</v>
      </c>
      <c r="M76" s="84"/>
      <c r="N76" s="99"/>
      <c r="O76" s="84"/>
      <c r="P76" s="85">
        <f>P75*B72</f>
        <v>7500</v>
      </c>
      <c r="Q76" s="65">
        <f>Q75*B72</f>
        <v>6750</v>
      </c>
    </row>
    <row r="77" spans="1:17" ht="15.75" thickTop="1">
      <c r="A77" s="342" t="s">
        <v>36</v>
      </c>
      <c r="B77" s="332" t="s">
        <v>94</v>
      </c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4"/>
      <c r="Q77" s="358"/>
    </row>
    <row r="78" spans="1:17" ht="22.5" customHeight="1" thickBot="1">
      <c r="A78" s="343"/>
      <c r="B78" s="335"/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7"/>
      <c r="Q78" s="349"/>
    </row>
    <row r="79" spans="1:17" ht="17.25" thickBot="1" thickTop="1">
      <c r="A79" s="80" t="s">
        <v>4</v>
      </c>
      <c r="B79" s="359">
        <v>600</v>
      </c>
      <c r="C79" s="360"/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1"/>
      <c r="Q79" s="65"/>
    </row>
    <row r="80" spans="1:17" ht="16.5" customHeight="1" thickTop="1">
      <c r="A80" s="342" t="s">
        <v>35</v>
      </c>
      <c r="B80" s="344" t="s">
        <v>95</v>
      </c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26"/>
      <c r="Q80" s="348"/>
    </row>
    <row r="81" spans="1:17" ht="15.75" thickBot="1">
      <c r="A81" s="343"/>
      <c r="B81" s="346"/>
      <c r="C81" s="347"/>
      <c r="D81" s="347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27"/>
      <c r="Q81" s="349"/>
    </row>
    <row r="82" spans="1:17" ht="17.25" thickBot="1" thickTop="1">
      <c r="A82" s="80" t="s">
        <v>82</v>
      </c>
      <c r="B82" s="322">
        <v>45</v>
      </c>
      <c r="C82" s="350"/>
      <c r="D82" s="70"/>
      <c r="E82" s="92"/>
      <c r="F82" s="98"/>
      <c r="G82" s="115">
        <v>45</v>
      </c>
      <c r="H82" s="104">
        <v>35</v>
      </c>
      <c r="I82" s="114"/>
      <c r="J82" s="114"/>
      <c r="K82" s="115">
        <v>35</v>
      </c>
      <c r="L82" s="115">
        <v>50</v>
      </c>
      <c r="M82" s="114"/>
      <c r="N82" s="98"/>
      <c r="O82" s="114"/>
      <c r="P82" s="115">
        <v>50</v>
      </c>
      <c r="Q82" s="65">
        <v>43</v>
      </c>
    </row>
    <row r="83" spans="1:17" ht="17.25" thickBot="1" thickTop="1">
      <c r="A83" s="80" t="s">
        <v>7</v>
      </c>
      <c r="B83" s="330">
        <f>B82*B79</f>
        <v>27000</v>
      </c>
      <c r="C83" s="351"/>
      <c r="D83" s="110">
        <f>D82*B79</f>
        <v>0</v>
      </c>
      <c r="E83" s="102"/>
      <c r="F83" s="84"/>
      <c r="G83" s="85">
        <f>G82*B79</f>
        <v>27000</v>
      </c>
      <c r="H83" s="85">
        <f>H82*B79</f>
        <v>21000</v>
      </c>
      <c r="I83" s="84"/>
      <c r="J83" s="84"/>
      <c r="K83" s="85">
        <f>K82*B79</f>
        <v>21000</v>
      </c>
      <c r="L83" s="85">
        <f>L82*B79</f>
        <v>30000</v>
      </c>
      <c r="M83" s="84"/>
      <c r="N83" s="99"/>
      <c r="O83" s="84"/>
      <c r="P83" s="85">
        <f>P82*B79</f>
        <v>30000</v>
      </c>
      <c r="Q83" s="65">
        <f>Q82*B79</f>
        <v>25800</v>
      </c>
    </row>
    <row r="84" spans="1:17" ht="15.75" thickTop="1">
      <c r="A84" s="342" t="s">
        <v>36</v>
      </c>
      <c r="B84" s="332" t="s">
        <v>118</v>
      </c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4"/>
      <c r="Q84" s="358"/>
    </row>
    <row r="85" spans="1:17" ht="22.5" customHeight="1" thickBot="1">
      <c r="A85" s="343"/>
      <c r="B85" s="335"/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7"/>
      <c r="Q85" s="349"/>
    </row>
    <row r="86" spans="1:17" ht="17.25" thickBot="1" thickTop="1">
      <c r="A86" s="80" t="s">
        <v>4</v>
      </c>
      <c r="B86" s="359">
        <v>1100</v>
      </c>
      <c r="C86" s="360"/>
      <c r="D86" s="360"/>
      <c r="E86" s="360"/>
      <c r="F86" s="360"/>
      <c r="G86" s="360"/>
      <c r="H86" s="360"/>
      <c r="I86" s="360"/>
      <c r="J86" s="360"/>
      <c r="K86" s="360"/>
      <c r="L86" s="360"/>
      <c r="M86" s="360"/>
      <c r="N86" s="360"/>
      <c r="O86" s="360"/>
      <c r="P86" s="361"/>
      <c r="Q86" s="65"/>
    </row>
    <row r="87" spans="1:17" ht="16.5" customHeight="1" thickTop="1">
      <c r="A87" s="342" t="s">
        <v>35</v>
      </c>
      <c r="B87" s="344" t="s">
        <v>83</v>
      </c>
      <c r="C87" s="345"/>
      <c r="D87" s="345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26"/>
      <c r="Q87" s="348"/>
    </row>
    <row r="88" spans="1:17" ht="15.75" thickBot="1">
      <c r="A88" s="343"/>
      <c r="B88" s="346"/>
      <c r="C88" s="347"/>
      <c r="D88" s="347"/>
      <c r="E88" s="347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27"/>
      <c r="Q88" s="349"/>
    </row>
    <row r="89" spans="1:17" ht="17.25" thickBot="1" thickTop="1">
      <c r="A89" s="80" t="s">
        <v>82</v>
      </c>
      <c r="B89" s="322">
        <v>30</v>
      </c>
      <c r="C89" s="350"/>
      <c r="D89" s="70"/>
      <c r="E89" s="92"/>
      <c r="F89" s="98"/>
      <c r="G89" s="115">
        <v>30</v>
      </c>
      <c r="H89" s="104">
        <v>26</v>
      </c>
      <c r="I89" s="114"/>
      <c r="J89" s="114"/>
      <c r="K89" s="115">
        <v>26</v>
      </c>
      <c r="L89" s="115">
        <v>35</v>
      </c>
      <c r="M89" s="114"/>
      <c r="N89" s="98"/>
      <c r="O89" s="114"/>
      <c r="P89" s="115">
        <v>35</v>
      </c>
      <c r="Q89" s="65">
        <v>30</v>
      </c>
    </row>
    <row r="90" spans="1:17" ht="17.25" thickBot="1" thickTop="1">
      <c r="A90" s="80" t="s">
        <v>7</v>
      </c>
      <c r="B90" s="330">
        <f>B89*B86</f>
        <v>33000</v>
      </c>
      <c r="C90" s="351"/>
      <c r="D90" s="110">
        <f>D89*B86</f>
        <v>0</v>
      </c>
      <c r="E90" s="102"/>
      <c r="F90" s="84"/>
      <c r="G90" s="85">
        <f>G89*B86</f>
        <v>33000</v>
      </c>
      <c r="H90" s="85">
        <f>H89*B86</f>
        <v>28600</v>
      </c>
      <c r="I90" s="84"/>
      <c r="J90" s="84"/>
      <c r="K90" s="85">
        <f>K89*B86</f>
        <v>28600</v>
      </c>
      <c r="L90" s="85">
        <f>L89*B86</f>
        <v>38500</v>
      </c>
      <c r="M90" s="84"/>
      <c r="N90" s="99"/>
      <c r="O90" s="84"/>
      <c r="P90" s="85">
        <f>P89*B86</f>
        <v>38500</v>
      </c>
      <c r="Q90" s="65">
        <f>Q89*B86</f>
        <v>33000</v>
      </c>
    </row>
    <row r="91" spans="1:17" ht="15.75" thickTop="1">
      <c r="A91" s="342" t="s">
        <v>36</v>
      </c>
      <c r="B91" s="352" t="s">
        <v>96</v>
      </c>
      <c r="C91" s="353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4"/>
      <c r="Q91" s="358"/>
    </row>
    <row r="92" spans="1:17" ht="22.5" customHeight="1" thickBot="1">
      <c r="A92" s="343"/>
      <c r="B92" s="355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7"/>
      <c r="Q92" s="349"/>
    </row>
    <row r="93" spans="1:17" ht="17.25" thickBot="1" thickTop="1">
      <c r="A93" s="80" t="s">
        <v>4</v>
      </c>
      <c r="B93" s="359">
        <v>2000</v>
      </c>
      <c r="C93" s="360"/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1"/>
      <c r="Q93" s="65"/>
    </row>
    <row r="94" spans="1:17" ht="16.5" customHeight="1" thickTop="1">
      <c r="A94" s="342" t="s">
        <v>35</v>
      </c>
      <c r="B94" s="344" t="s">
        <v>97</v>
      </c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26"/>
      <c r="Q94" s="348"/>
    </row>
    <row r="95" spans="1:17" ht="15.75" thickBot="1">
      <c r="A95" s="343"/>
      <c r="B95" s="346"/>
      <c r="C95" s="347"/>
      <c r="D95" s="347"/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347"/>
      <c r="P95" s="327"/>
      <c r="Q95" s="349"/>
    </row>
    <row r="96" spans="1:17" ht="17.25" thickBot="1" thickTop="1">
      <c r="A96" s="80" t="s">
        <v>82</v>
      </c>
      <c r="B96" s="322">
        <v>42</v>
      </c>
      <c r="C96" s="350"/>
      <c r="D96" s="70"/>
      <c r="E96" s="92"/>
      <c r="F96" s="98"/>
      <c r="G96" s="115">
        <v>42</v>
      </c>
      <c r="H96" s="104">
        <v>38</v>
      </c>
      <c r="I96" s="114"/>
      <c r="J96" s="114"/>
      <c r="K96" s="115">
        <v>38</v>
      </c>
      <c r="L96" s="126">
        <v>45</v>
      </c>
      <c r="M96" s="127"/>
      <c r="N96" s="128"/>
      <c r="O96" s="127"/>
      <c r="P96" s="126">
        <v>45</v>
      </c>
      <c r="Q96" s="65">
        <v>41</v>
      </c>
    </row>
    <row r="97" spans="1:17" ht="17.25" thickBot="1" thickTop="1">
      <c r="A97" s="80" t="s">
        <v>7</v>
      </c>
      <c r="B97" s="330">
        <f>B96*B93</f>
        <v>84000</v>
      </c>
      <c r="C97" s="351"/>
      <c r="D97" s="110">
        <f>D96*B93</f>
        <v>0</v>
      </c>
      <c r="E97" s="102"/>
      <c r="F97" s="84"/>
      <c r="G97" s="85">
        <f>G96*B93</f>
        <v>84000</v>
      </c>
      <c r="H97" s="85">
        <f>H96*B93</f>
        <v>76000</v>
      </c>
      <c r="I97" s="84"/>
      <c r="J97" s="84"/>
      <c r="K97" s="85">
        <f>K96*B93</f>
        <v>76000</v>
      </c>
      <c r="L97" s="129">
        <f>L96*B93</f>
        <v>90000</v>
      </c>
      <c r="M97" s="130"/>
      <c r="N97" s="131"/>
      <c r="O97" s="130"/>
      <c r="P97" s="129">
        <f>P96*B93</f>
        <v>90000</v>
      </c>
      <c r="Q97" s="65">
        <f>Q96*B93</f>
        <v>82000</v>
      </c>
    </row>
    <row r="98" spans="1:17" ht="17.25" hidden="1" thickBot="1" thickTop="1">
      <c r="A98" s="118" t="s">
        <v>19</v>
      </c>
      <c r="B98" s="117"/>
      <c r="C98" s="117"/>
      <c r="D98" s="117"/>
      <c r="E98" s="117"/>
      <c r="F98" s="84"/>
      <c r="G98" s="84"/>
      <c r="H98" s="84"/>
      <c r="I98" s="84"/>
      <c r="J98" s="84"/>
      <c r="K98" s="84"/>
      <c r="L98" s="84"/>
      <c r="M98" s="84"/>
      <c r="N98" s="105"/>
      <c r="O98" s="100"/>
      <c r="P98" s="84"/>
      <c r="Q98" s="65"/>
    </row>
    <row r="99" spans="1:17" ht="15.75" thickTop="1">
      <c r="A99" s="342" t="s">
        <v>36</v>
      </c>
      <c r="B99" s="352" t="s">
        <v>117</v>
      </c>
      <c r="C99" s="353"/>
      <c r="D99" s="353"/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4"/>
      <c r="Q99" s="358"/>
    </row>
    <row r="100" spans="1:17" ht="22.5" customHeight="1" thickBot="1">
      <c r="A100" s="343"/>
      <c r="B100" s="355"/>
      <c r="C100" s="356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356"/>
      <c r="O100" s="356"/>
      <c r="P100" s="357"/>
      <c r="Q100" s="349"/>
    </row>
    <row r="101" spans="1:17" ht="17.25" thickBot="1" thickTop="1">
      <c r="A101" s="80" t="s">
        <v>4</v>
      </c>
      <c r="B101" s="359">
        <v>600</v>
      </c>
      <c r="C101" s="360"/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1"/>
      <c r="Q101" s="65"/>
    </row>
    <row r="102" spans="1:17" ht="16.5" customHeight="1" thickTop="1">
      <c r="A102" s="342" t="s">
        <v>35</v>
      </c>
      <c r="B102" s="344" t="s">
        <v>119</v>
      </c>
      <c r="C102" s="345"/>
      <c r="D102" s="345"/>
      <c r="E102" s="345"/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26"/>
      <c r="Q102" s="348"/>
    </row>
    <row r="103" spans="1:17" ht="15.75" thickBot="1">
      <c r="A103" s="343"/>
      <c r="B103" s="346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27"/>
      <c r="Q103" s="349"/>
    </row>
    <row r="104" spans="1:17" ht="17.25" thickBot="1" thickTop="1">
      <c r="A104" s="80" t="s">
        <v>115</v>
      </c>
      <c r="B104" s="322">
        <v>75</v>
      </c>
      <c r="C104" s="350"/>
      <c r="D104" s="70"/>
      <c r="E104" s="92"/>
      <c r="F104" s="98"/>
      <c r="G104" s="115">
        <v>75</v>
      </c>
      <c r="H104" s="104">
        <v>70</v>
      </c>
      <c r="I104" s="114"/>
      <c r="J104" s="114"/>
      <c r="K104" s="115">
        <v>70</v>
      </c>
      <c r="L104" s="126">
        <v>80</v>
      </c>
      <c r="M104" s="127"/>
      <c r="N104" s="128"/>
      <c r="O104" s="127"/>
      <c r="P104" s="126">
        <v>80</v>
      </c>
      <c r="Q104" s="65">
        <v>75</v>
      </c>
    </row>
    <row r="105" spans="1:17" ht="17.25" thickBot="1" thickTop="1">
      <c r="A105" s="80" t="s">
        <v>7</v>
      </c>
      <c r="B105" s="330">
        <f>B104*B101</f>
        <v>45000</v>
      </c>
      <c r="C105" s="351"/>
      <c r="D105" s="110"/>
      <c r="E105" s="102"/>
      <c r="F105" s="84"/>
      <c r="G105" s="85">
        <v>45000</v>
      </c>
      <c r="H105" s="85">
        <f>H104*B101</f>
        <v>42000</v>
      </c>
      <c r="I105" s="84"/>
      <c r="J105" s="84"/>
      <c r="K105" s="85">
        <f>K104*B101</f>
        <v>42000</v>
      </c>
      <c r="L105" s="129">
        <f>L104*B101</f>
        <v>48000</v>
      </c>
      <c r="M105" s="130"/>
      <c r="N105" s="131"/>
      <c r="O105" s="130"/>
      <c r="P105" s="129">
        <f>P104*B101</f>
        <v>48000</v>
      </c>
      <c r="Q105" s="65">
        <f>Q104*B101</f>
        <v>45000</v>
      </c>
    </row>
    <row r="106" spans="1:17" ht="15.75" thickTop="1">
      <c r="A106" s="342" t="s">
        <v>36</v>
      </c>
      <c r="B106" s="352" t="s">
        <v>120</v>
      </c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4"/>
      <c r="Q106" s="358"/>
    </row>
    <row r="107" spans="1:17" ht="22.5" customHeight="1" thickBot="1">
      <c r="A107" s="343"/>
      <c r="B107" s="355"/>
      <c r="C107" s="356"/>
      <c r="D107" s="356"/>
      <c r="E107" s="356"/>
      <c r="F107" s="356"/>
      <c r="G107" s="356"/>
      <c r="H107" s="356"/>
      <c r="I107" s="356"/>
      <c r="J107" s="356"/>
      <c r="K107" s="356"/>
      <c r="L107" s="356"/>
      <c r="M107" s="356"/>
      <c r="N107" s="356"/>
      <c r="O107" s="356"/>
      <c r="P107" s="357"/>
      <c r="Q107" s="349"/>
    </row>
    <row r="108" spans="1:17" ht="17.25" thickBot="1" thickTop="1">
      <c r="A108" s="80" t="s">
        <v>4</v>
      </c>
      <c r="B108" s="359">
        <v>19000</v>
      </c>
      <c r="C108" s="360"/>
      <c r="D108" s="360"/>
      <c r="E108" s="360"/>
      <c r="F108" s="360"/>
      <c r="G108" s="360"/>
      <c r="H108" s="360"/>
      <c r="I108" s="360"/>
      <c r="J108" s="360"/>
      <c r="K108" s="360"/>
      <c r="L108" s="360"/>
      <c r="M108" s="360"/>
      <c r="N108" s="360"/>
      <c r="O108" s="360"/>
      <c r="P108" s="361"/>
      <c r="Q108" s="65"/>
    </row>
    <row r="109" spans="1:17" ht="16.5" customHeight="1" thickTop="1">
      <c r="A109" s="342" t="s">
        <v>35</v>
      </c>
      <c r="B109" s="344"/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26"/>
      <c r="Q109" s="348"/>
    </row>
    <row r="110" spans="1:17" ht="15.75" thickBot="1">
      <c r="A110" s="343"/>
      <c r="B110" s="346"/>
      <c r="C110" s="347"/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  <c r="P110" s="327"/>
      <c r="Q110" s="349"/>
    </row>
    <row r="111" spans="1:17" ht="17.25" thickBot="1" thickTop="1">
      <c r="A111" s="80" t="s">
        <v>116</v>
      </c>
      <c r="B111" s="322">
        <v>6</v>
      </c>
      <c r="C111" s="350"/>
      <c r="D111" s="70"/>
      <c r="E111" s="92"/>
      <c r="F111" s="98"/>
      <c r="G111" s="115">
        <v>6</v>
      </c>
      <c r="H111" s="104">
        <v>5.3</v>
      </c>
      <c r="I111" s="114"/>
      <c r="J111" s="114"/>
      <c r="K111" s="115">
        <v>5.3</v>
      </c>
      <c r="L111" s="126">
        <v>6.5</v>
      </c>
      <c r="M111" s="127"/>
      <c r="N111" s="128"/>
      <c r="O111" s="127"/>
      <c r="P111" s="126">
        <v>6.5</v>
      </c>
      <c r="Q111" s="65">
        <v>6</v>
      </c>
    </row>
    <row r="112" spans="1:17" ht="17.25" thickBot="1" thickTop="1">
      <c r="A112" s="80" t="s">
        <v>7</v>
      </c>
      <c r="B112" s="330">
        <f>B111*B108</f>
        <v>114000</v>
      </c>
      <c r="C112" s="351"/>
      <c r="D112" s="110"/>
      <c r="E112" s="102"/>
      <c r="F112" s="84"/>
      <c r="G112" s="85">
        <f>G111*B108</f>
        <v>114000</v>
      </c>
      <c r="H112" s="85">
        <f>H111*B108</f>
        <v>100700</v>
      </c>
      <c r="I112" s="84"/>
      <c r="J112" s="84"/>
      <c r="K112" s="85">
        <f>K111*B108</f>
        <v>100700</v>
      </c>
      <c r="L112" s="129">
        <f>L111*B108</f>
        <v>123500</v>
      </c>
      <c r="M112" s="130"/>
      <c r="N112" s="131"/>
      <c r="O112" s="130"/>
      <c r="P112" s="129">
        <f>P111*B108</f>
        <v>123500</v>
      </c>
      <c r="Q112" s="65">
        <f>Q111*B108</f>
        <v>114000</v>
      </c>
    </row>
    <row r="113" spans="1:17" ht="17.25" thickBot="1" thickTop="1">
      <c r="A113" s="118" t="s">
        <v>37</v>
      </c>
      <c r="B113" s="119">
        <f>B97+B90+B83+B76+B69+B62+B55+B48+B40+B33+B26+B19+B12</f>
        <v>232625</v>
      </c>
      <c r="C113" s="120"/>
      <c r="D113" s="120">
        <f>D62+D55+D48+D40+D33+D26+D19+E12</f>
        <v>0</v>
      </c>
      <c r="E113" s="120">
        <f>E62+E55+E48+E40+E33+E26+E19+E12</f>
        <v>0</v>
      </c>
      <c r="F113" s="84">
        <f>F55+F48+F40+F33+F26+F19</f>
        <v>0</v>
      </c>
      <c r="G113" s="85">
        <f>G97+G90+G83+G76+G69+G62+G55+G48+G40+G33+G26+G19+G12</f>
        <v>232625</v>
      </c>
      <c r="H113" s="85">
        <f>H97+H90+H83+H76+H69+H62+H55+H48+H40+H33+H26+H19+H12</f>
        <v>193370</v>
      </c>
      <c r="I113" s="84">
        <f>I62+I40+I33+I19+I12</f>
        <v>0</v>
      </c>
      <c r="J113" s="84">
        <f>J62+J55+J40+J19+J12</f>
        <v>0</v>
      </c>
      <c r="K113" s="85">
        <f>K97+K90+K83+K76+K69+K62+K55+K48+K40+K33+K26+K19+K12</f>
        <v>193370</v>
      </c>
      <c r="L113" s="85">
        <f>L97+L90+L83+L76+L69+L62+L55+L48+L40+L33+L26+L19+L12</f>
        <v>256600</v>
      </c>
      <c r="M113" s="84"/>
      <c r="N113" s="105"/>
      <c r="O113" s="100"/>
      <c r="P113" s="85">
        <f>P97+P90+P83+P76+P69+P62+P55+P48+P40+P33+P26+P19+P12</f>
        <v>256600</v>
      </c>
      <c r="Q113" s="65">
        <f>Q12+Q19+Q26+Q33+Q40+Q48+Q55+Q62+Q69+Q76+Q83+Q90+Q97+Q105+Q112</f>
        <v>384055</v>
      </c>
    </row>
    <row r="114" spans="1:17" ht="25.5" customHeight="1" hidden="1" thickBot="1" thickTop="1">
      <c r="A114" s="409" t="s">
        <v>20</v>
      </c>
      <c r="B114" s="121">
        <v>41232</v>
      </c>
      <c r="C114" s="122"/>
      <c r="D114" s="121">
        <v>40469</v>
      </c>
      <c r="E114" s="121"/>
      <c r="F114" s="454"/>
      <c r="G114" s="406"/>
      <c r="H114" s="448" t="s">
        <v>99</v>
      </c>
      <c r="I114" s="448"/>
      <c r="J114" s="448"/>
      <c r="K114" s="413"/>
      <c r="L114" s="448">
        <v>41242</v>
      </c>
      <c r="M114" s="448"/>
      <c r="N114" s="443"/>
      <c r="O114" s="444"/>
      <c r="P114" s="448"/>
      <c r="Q114" s="425"/>
    </row>
    <row r="115" spans="1:17" ht="3.75" customHeight="1" hidden="1" thickBot="1" thickTop="1">
      <c r="A115" s="410"/>
      <c r="B115" s="123"/>
      <c r="C115" s="123"/>
      <c r="D115" s="123"/>
      <c r="E115" s="123"/>
      <c r="F115" s="455"/>
      <c r="G115" s="407"/>
      <c r="H115" s="449"/>
      <c r="I115" s="449"/>
      <c r="J115" s="449"/>
      <c r="K115" s="414"/>
      <c r="L115" s="449"/>
      <c r="M115" s="449"/>
      <c r="N115" s="445"/>
      <c r="O115" s="446"/>
      <c r="P115" s="449"/>
      <c r="Q115" s="426"/>
    </row>
    <row r="116" spans="1:17" ht="15" customHeight="1" hidden="1" thickTop="1">
      <c r="A116" s="409" t="s">
        <v>21</v>
      </c>
      <c r="B116" s="415" t="s">
        <v>98</v>
      </c>
      <c r="C116" s="124"/>
      <c r="D116" s="124" t="s">
        <v>69</v>
      </c>
      <c r="E116" s="415"/>
      <c r="F116" s="411"/>
      <c r="G116" s="406"/>
      <c r="H116" s="415" t="s">
        <v>98</v>
      </c>
      <c r="I116" s="417"/>
      <c r="J116" s="411"/>
      <c r="K116" s="413"/>
      <c r="L116" s="415" t="s">
        <v>98</v>
      </c>
      <c r="M116" s="406"/>
      <c r="N116" s="344"/>
      <c r="O116" s="326"/>
      <c r="P116" s="413"/>
      <c r="Q116" s="427"/>
    </row>
    <row r="117" spans="1:17" ht="29.25" customHeight="1" hidden="1" thickBot="1">
      <c r="A117" s="410"/>
      <c r="B117" s="416"/>
      <c r="C117" s="124"/>
      <c r="D117" s="124"/>
      <c r="E117" s="416"/>
      <c r="F117" s="412"/>
      <c r="G117" s="407"/>
      <c r="H117" s="416"/>
      <c r="I117" s="418"/>
      <c r="J117" s="412"/>
      <c r="K117" s="414"/>
      <c r="L117" s="416"/>
      <c r="M117" s="407"/>
      <c r="N117" s="408"/>
      <c r="O117" s="405"/>
      <c r="P117" s="414"/>
      <c r="Q117" s="428"/>
    </row>
    <row r="118" spans="1:17" ht="26.25" customHeight="1" thickTop="1">
      <c r="A118" s="344" t="s">
        <v>22</v>
      </c>
      <c r="B118" s="327"/>
      <c r="C118" s="346" t="s">
        <v>23</v>
      </c>
      <c r="D118" s="347"/>
      <c r="E118" s="347"/>
      <c r="F118" s="345"/>
      <c r="G118" s="326"/>
      <c r="H118" s="450" t="s">
        <v>24</v>
      </c>
      <c r="I118" s="389"/>
      <c r="J118" s="389"/>
      <c r="K118" s="389"/>
      <c r="L118" s="389"/>
      <c r="M118" s="389"/>
      <c r="N118" s="389"/>
      <c r="O118" s="390"/>
      <c r="P118" s="419"/>
      <c r="Q118" s="420"/>
    </row>
    <row r="119" spans="1:17" ht="32.25" customHeight="1" thickBot="1">
      <c r="A119" s="397"/>
      <c r="B119" s="399"/>
      <c r="C119" s="397"/>
      <c r="D119" s="398"/>
      <c r="E119" s="398"/>
      <c r="F119" s="398"/>
      <c r="G119" s="399"/>
      <c r="H119" s="451" t="s">
        <v>25</v>
      </c>
      <c r="I119" s="452"/>
      <c r="J119" s="452"/>
      <c r="K119" s="452"/>
      <c r="L119" s="452"/>
      <c r="M119" s="452"/>
      <c r="N119" s="452"/>
      <c r="O119" s="453"/>
      <c r="P119" s="421"/>
      <c r="Q119" s="422"/>
    </row>
    <row r="120" spans="1:17" ht="16.5" customHeight="1" thickBot="1">
      <c r="A120" s="429" t="s">
        <v>26</v>
      </c>
      <c r="B120" s="430"/>
      <c r="C120" s="429" t="s">
        <v>78</v>
      </c>
      <c r="D120" s="431"/>
      <c r="E120" s="431"/>
      <c r="F120" s="431"/>
      <c r="G120" s="430"/>
      <c r="H120" s="429" t="s">
        <v>110</v>
      </c>
      <c r="I120" s="431"/>
      <c r="J120" s="431"/>
      <c r="K120" s="431"/>
      <c r="L120" s="431"/>
      <c r="M120" s="431"/>
      <c r="N120" s="431"/>
      <c r="O120" s="430"/>
      <c r="P120" s="421"/>
      <c r="Q120" s="422"/>
    </row>
    <row r="121" spans="1:17" ht="16.5" customHeight="1" thickBot="1">
      <c r="A121" s="429" t="s">
        <v>29</v>
      </c>
      <c r="B121" s="430"/>
      <c r="C121" s="429" t="s">
        <v>66</v>
      </c>
      <c r="D121" s="431"/>
      <c r="E121" s="431"/>
      <c r="F121" s="431"/>
      <c r="G121" s="430"/>
      <c r="H121" s="429" t="s">
        <v>114</v>
      </c>
      <c r="I121" s="431"/>
      <c r="J121" s="431"/>
      <c r="K121" s="431"/>
      <c r="L121" s="431"/>
      <c r="M121" s="431"/>
      <c r="N121" s="431"/>
      <c r="O121" s="430"/>
      <c r="P121" s="421"/>
      <c r="Q121" s="422"/>
    </row>
    <row r="122" spans="1:17" ht="16.5" customHeight="1" thickBot="1">
      <c r="A122" s="429" t="s">
        <v>30</v>
      </c>
      <c r="B122" s="430"/>
      <c r="C122" s="429" t="s">
        <v>80</v>
      </c>
      <c r="D122" s="431"/>
      <c r="E122" s="431"/>
      <c r="F122" s="431"/>
      <c r="G122" s="430"/>
      <c r="H122" s="429" t="s">
        <v>111</v>
      </c>
      <c r="I122" s="431"/>
      <c r="J122" s="431"/>
      <c r="K122" s="431"/>
      <c r="L122" s="431"/>
      <c r="M122" s="431"/>
      <c r="N122" s="431"/>
      <c r="O122" s="430"/>
      <c r="P122" s="421"/>
      <c r="Q122" s="422"/>
    </row>
    <row r="123" spans="1:17" ht="15">
      <c r="A123" s="338"/>
      <c r="B123" s="338"/>
      <c r="C123" s="338"/>
      <c r="D123" s="338"/>
      <c r="E123" s="338"/>
      <c r="F123" s="338"/>
      <c r="G123" s="338"/>
      <c r="H123" s="338"/>
      <c r="I123" s="338"/>
      <c r="J123" s="338"/>
      <c r="K123" s="338"/>
      <c r="L123" s="338"/>
      <c r="M123" s="338"/>
      <c r="N123" s="338"/>
      <c r="O123" s="338"/>
      <c r="P123" s="338"/>
      <c r="Q123" s="338"/>
    </row>
    <row r="124" spans="1:17" ht="15.75">
      <c r="A124" s="439" t="s">
        <v>121</v>
      </c>
      <c r="B124" s="440"/>
      <c r="C124" s="440"/>
      <c r="D124" s="440"/>
      <c r="E124" s="440"/>
      <c r="F124" s="440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</row>
    <row r="125" spans="1:17" ht="15.75">
      <c r="A125" s="439" t="s">
        <v>112</v>
      </c>
      <c r="B125" s="440"/>
      <c r="C125" s="440"/>
      <c r="D125" s="440"/>
      <c r="E125" s="440"/>
      <c r="F125" s="440"/>
      <c r="G125" s="440"/>
      <c r="H125" s="440"/>
      <c r="I125" s="440"/>
      <c r="J125" s="440"/>
      <c r="K125" s="440"/>
      <c r="L125" s="440"/>
      <c r="M125" s="125"/>
      <c r="N125" s="125"/>
      <c r="O125" s="125"/>
      <c r="P125" s="125"/>
      <c r="Q125" s="125"/>
    </row>
    <row r="126" spans="1:17" ht="15.75">
      <c r="A126" s="439" t="s">
        <v>113</v>
      </c>
      <c r="B126" s="440"/>
      <c r="C126" s="440"/>
      <c r="D126" s="440"/>
      <c r="E126" s="440"/>
      <c r="F126" s="440"/>
      <c r="G126" s="440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</row>
  </sheetData>
  <sheetProtection/>
  <mergeCells count="217">
    <mergeCell ref="A109:A110"/>
    <mergeCell ref="B109:P110"/>
    <mergeCell ref="Q109:Q110"/>
    <mergeCell ref="B111:C111"/>
    <mergeCell ref="B112:C112"/>
    <mergeCell ref="B104:C104"/>
    <mergeCell ref="B105:C105"/>
    <mergeCell ref="A106:A107"/>
    <mergeCell ref="B106:P107"/>
    <mergeCell ref="Q106:Q107"/>
    <mergeCell ref="B108:P108"/>
    <mergeCell ref="A99:A100"/>
    <mergeCell ref="B99:P100"/>
    <mergeCell ref="Q99:Q100"/>
    <mergeCell ref="B101:P101"/>
    <mergeCell ref="A102:A103"/>
    <mergeCell ref="B102:P103"/>
    <mergeCell ref="Q102:Q103"/>
    <mergeCell ref="A118:B119"/>
    <mergeCell ref="A114:A115"/>
    <mergeCell ref="P114:P115"/>
    <mergeCell ref="F114:F115"/>
    <mergeCell ref="H114:H115"/>
    <mergeCell ref="I114:I115"/>
    <mergeCell ref="J114:J115"/>
    <mergeCell ref="L114:L115"/>
    <mergeCell ref="K114:K115"/>
    <mergeCell ref="N116:O117"/>
    <mergeCell ref="B54:C54"/>
    <mergeCell ref="C118:G119"/>
    <mergeCell ref="G114:G115"/>
    <mergeCell ref="H122:O122"/>
    <mergeCell ref="E116:E117"/>
    <mergeCell ref="M114:M115"/>
    <mergeCell ref="H118:O118"/>
    <mergeCell ref="H119:O119"/>
    <mergeCell ref="C122:G122"/>
    <mergeCell ref="A122:B122"/>
    <mergeCell ref="A126:G126"/>
    <mergeCell ref="A1:Q1"/>
    <mergeCell ref="A2:G2"/>
    <mergeCell ref="K2:Q2"/>
    <mergeCell ref="A44:A45"/>
    <mergeCell ref="A52:A53"/>
    <mergeCell ref="A59:A60"/>
    <mergeCell ref="A13:A14"/>
    <mergeCell ref="A20:A21"/>
    <mergeCell ref="N114:O115"/>
    <mergeCell ref="M116:M117"/>
    <mergeCell ref="B79:P79"/>
    <mergeCell ref="B80:P81"/>
    <mergeCell ref="A125:L125"/>
    <mergeCell ref="H120:O120"/>
    <mergeCell ref="P122:Q122"/>
    <mergeCell ref="A120:B120"/>
    <mergeCell ref="C120:G120"/>
    <mergeCell ref="A124:F124"/>
    <mergeCell ref="P120:Q120"/>
    <mergeCell ref="A37:A38"/>
    <mergeCell ref="A27:A28"/>
    <mergeCell ref="A34:A35"/>
    <mergeCell ref="A41:A42"/>
    <mergeCell ref="A49:A50"/>
    <mergeCell ref="A56:A57"/>
    <mergeCell ref="A46:A47"/>
    <mergeCell ref="A121:B121"/>
    <mergeCell ref="C121:G121"/>
    <mergeCell ref="H121:O121"/>
    <mergeCell ref="P121:Q121"/>
    <mergeCell ref="A6:A7"/>
    <mergeCell ref="A9:A10"/>
    <mergeCell ref="A16:A17"/>
    <mergeCell ref="A23:A24"/>
    <mergeCell ref="A30:A31"/>
    <mergeCell ref="B51:P51"/>
    <mergeCell ref="P118:Q119"/>
    <mergeCell ref="B116:B117"/>
    <mergeCell ref="Q52:Q53"/>
    <mergeCell ref="Q59:Q60"/>
    <mergeCell ref="P116:P117"/>
    <mergeCell ref="Q114:Q115"/>
    <mergeCell ref="Q116:Q117"/>
    <mergeCell ref="B56:P57"/>
    <mergeCell ref="Q56:Q57"/>
    <mergeCell ref="B72:P72"/>
    <mergeCell ref="A116:A117"/>
    <mergeCell ref="F116:F117"/>
    <mergeCell ref="G116:G117"/>
    <mergeCell ref="K116:K117"/>
    <mergeCell ref="H116:H117"/>
    <mergeCell ref="B55:C55"/>
    <mergeCell ref="B58:P58"/>
    <mergeCell ref="I116:I117"/>
    <mergeCell ref="J116:J117"/>
    <mergeCell ref="L116:L117"/>
    <mergeCell ref="Q49:Q50"/>
    <mergeCell ref="I46:I47"/>
    <mergeCell ref="K46:K47"/>
    <mergeCell ref="L46:L47"/>
    <mergeCell ref="M46:M47"/>
    <mergeCell ref="N46:O47"/>
    <mergeCell ref="J46:J47"/>
    <mergeCell ref="P46:P47"/>
    <mergeCell ref="B41:P42"/>
    <mergeCell ref="Q41:Q42"/>
    <mergeCell ref="B43:P43"/>
    <mergeCell ref="Q46:Q47"/>
    <mergeCell ref="E46:E47"/>
    <mergeCell ref="Q44:Q45"/>
    <mergeCell ref="B44:G45"/>
    <mergeCell ref="H44:K45"/>
    <mergeCell ref="L44:P45"/>
    <mergeCell ref="B39:C39"/>
    <mergeCell ref="B40:C40"/>
    <mergeCell ref="B34:P35"/>
    <mergeCell ref="Q34:Q35"/>
    <mergeCell ref="B36:P36"/>
    <mergeCell ref="B37:G38"/>
    <mergeCell ref="H37:K38"/>
    <mergeCell ref="L37:P38"/>
    <mergeCell ref="Q37:Q38"/>
    <mergeCell ref="B32:C32"/>
    <mergeCell ref="B33:C33"/>
    <mergeCell ref="B27:P28"/>
    <mergeCell ref="Q27:Q28"/>
    <mergeCell ref="B29:P29"/>
    <mergeCell ref="Q30:Q31"/>
    <mergeCell ref="B30:G31"/>
    <mergeCell ref="L30:P31"/>
    <mergeCell ref="H30:K31"/>
    <mergeCell ref="Q13:Q14"/>
    <mergeCell ref="B15:P15"/>
    <mergeCell ref="B25:C25"/>
    <mergeCell ref="B26:C26"/>
    <mergeCell ref="Q23:Q24"/>
    <mergeCell ref="B20:P21"/>
    <mergeCell ref="B22:P22"/>
    <mergeCell ref="B23:G24"/>
    <mergeCell ref="H23:K24"/>
    <mergeCell ref="L23:P24"/>
    <mergeCell ref="Q6:Q7"/>
    <mergeCell ref="O3:P5"/>
    <mergeCell ref="G3:G5"/>
    <mergeCell ref="Q3:Q5"/>
    <mergeCell ref="L3:N4"/>
    <mergeCell ref="B18:C18"/>
    <mergeCell ref="L16:P17"/>
    <mergeCell ref="Q16:Q17"/>
    <mergeCell ref="Q9:Q10"/>
    <mergeCell ref="B13:P14"/>
    <mergeCell ref="B59:P60"/>
    <mergeCell ref="A3:A5"/>
    <mergeCell ref="B3:F4"/>
    <mergeCell ref="H3:J4"/>
    <mergeCell ref="K3:K5"/>
    <mergeCell ref="B5:C5"/>
    <mergeCell ref="D5:E5"/>
    <mergeCell ref="B8:P8"/>
    <mergeCell ref="B6:P7"/>
    <mergeCell ref="B19:C19"/>
    <mergeCell ref="A63:A64"/>
    <mergeCell ref="B63:P64"/>
    <mergeCell ref="Q63:Q64"/>
    <mergeCell ref="B65:P65"/>
    <mergeCell ref="A66:A67"/>
    <mergeCell ref="B66:P67"/>
    <mergeCell ref="Q66:Q67"/>
    <mergeCell ref="A73:A74"/>
    <mergeCell ref="B73:P74"/>
    <mergeCell ref="Q73:Q74"/>
    <mergeCell ref="B75:C75"/>
    <mergeCell ref="B76:C76"/>
    <mergeCell ref="B68:C68"/>
    <mergeCell ref="B69:C69"/>
    <mergeCell ref="A70:A71"/>
    <mergeCell ref="B70:P71"/>
    <mergeCell ref="Q70:Q71"/>
    <mergeCell ref="A77:A78"/>
    <mergeCell ref="B77:P78"/>
    <mergeCell ref="Q77:Q78"/>
    <mergeCell ref="A80:A81"/>
    <mergeCell ref="Q80:Q81"/>
    <mergeCell ref="B82:C82"/>
    <mergeCell ref="Q91:Q92"/>
    <mergeCell ref="B93:P93"/>
    <mergeCell ref="B83:C83"/>
    <mergeCell ref="A84:A85"/>
    <mergeCell ref="B84:P85"/>
    <mergeCell ref="Q84:Q85"/>
    <mergeCell ref="B86:P86"/>
    <mergeCell ref="A87:A88"/>
    <mergeCell ref="B87:P88"/>
    <mergeCell ref="Q87:Q88"/>
    <mergeCell ref="B96:C96"/>
    <mergeCell ref="B97:C97"/>
    <mergeCell ref="B89:C89"/>
    <mergeCell ref="B90:C90"/>
    <mergeCell ref="A91:A92"/>
    <mergeCell ref="B91:P92"/>
    <mergeCell ref="A123:Q123"/>
    <mergeCell ref="B9:G9"/>
    <mergeCell ref="H9:K9"/>
    <mergeCell ref="L9:P9"/>
    <mergeCell ref="B16:G17"/>
    <mergeCell ref="H16:K17"/>
    <mergeCell ref="A94:A95"/>
    <mergeCell ref="B94:P95"/>
    <mergeCell ref="Q94:Q95"/>
    <mergeCell ref="B52:G53"/>
    <mergeCell ref="H52:K53"/>
    <mergeCell ref="L52:P53"/>
    <mergeCell ref="B46:C47"/>
    <mergeCell ref="F46:F47"/>
    <mergeCell ref="G46:G47"/>
    <mergeCell ref="H46:H47"/>
    <mergeCell ref="B48:C48"/>
    <mergeCell ref="B49:P50"/>
  </mergeCells>
  <printOptions/>
  <pageMargins left="0.6" right="0.17" top="0.7480314960629921" bottom="0.23" header="0.31496062992125984" footer="0.31496062992125984"/>
  <pageSetup horizontalDpi="600" verticalDpi="600" orientation="landscape" paperSize="9" scale="68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admin</cp:lastModifiedBy>
  <cp:lastPrinted>2013-11-25T05:20:22Z</cp:lastPrinted>
  <dcterms:created xsi:type="dcterms:W3CDTF">2009-10-23T03:44:58Z</dcterms:created>
  <dcterms:modified xsi:type="dcterms:W3CDTF">2013-12-02T08:10:20Z</dcterms:modified>
  <cp:category/>
  <cp:version/>
  <cp:contentType/>
  <cp:contentStatus/>
</cp:coreProperties>
</file>