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firstSheet="2" activeTab="2"/>
  </bookViews>
  <sheets>
    <sheet name="мясо, рыба, колбасные изделия" sheetId="1" r:id="rId1"/>
    <sheet name="молочные продукты" sheetId="2" r:id="rId2"/>
    <sheet name="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<sst xmlns="http://schemas.openxmlformats.org/spreadsheetml/2006/main" count="233" uniqueCount="99">
  <si>
    <t>Справочно-информационный (электронный) стенд (световой) «Ряд напряжений металлов» В комплект входят: крепежные элементы с декоративными колпачками, пульт дистанционного управления и паспорт с инструкцией по эксплуатации. Размеры: 3500x300 мм.</t>
  </si>
  <si>
    <t>Справочно-информационный стенд (электронный, световой) «Растворимость кислот, оснований и солей в воде» Размеры: 2000x1500 мм.</t>
  </si>
  <si>
    <t xml:space="preserve">        Электронно-справочная информационная таблица Д.И. Менделеева представляет собой демонстрационную таблицу, размером 2000х1500 мм, выполненную в виде электронно-светового панно, которое крепится к стене.</t>
  </si>
  <si>
    <t>ООО «Компания «КиТ» г. Екатеринбург</t>
  </si>
  <si>
    <t>ООО «КИТ Интерактив» г. Екатеринбург</t>
  </si>
  <si>
    <t>ООО «Фрэйм» г. Екатеринбург</t>
  </si>
  <si>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</si>
  <si>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</si>
  <si>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</si>
  <si>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</si>
  <si>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</si>
  <si>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</si>
  <si>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</si>
  <si>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</si>
  <si>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</si>
  <si>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</si>
  <si>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</si>
  <si>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</si>
  <si>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</si>
  <si>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</si>
  <si>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</si>
  <si>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</si>
  <si>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</si>
  <si>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</si>
  <si>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</si>
  <si>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</si>
  <si>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</si>
  <si>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</si>
  <si>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</si>
  <si>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</si>
  <si>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</si>
  <si>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</si>
  <si>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</si>
  <si>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</si>
  <si>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</si>
  <si>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</si>
  <si>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</si>
  <si>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</si>
  <si>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</si>
  <si>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</si>
  <si>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</si>
  <si>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</si>
  <si>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</si>
  <si>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</si>
  <si>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</si>
  <si>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</si>
  <si>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</si>
  <si>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</si>
  <si>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</si>
  <si>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</si>
  <si>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</si>
  <si>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</si>
  <si>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</si>
  <si>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</si>
  <si>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</si>
  <si>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</si>
  <si>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</si>
  <si>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</si>
  <si>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</si>
  <si>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</si>
  <si>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</si>
  <si>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</si>
  <si>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</si>
  <si>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</si>
  <si>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</si>
  <si>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</si>
  <si>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</si>
  <si>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</si>
  <si>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</si>
  <si>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</si>
  <si>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</si>
  <si>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</si>
  <si>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</si>
  <si>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</si>
  <si>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</si>
  <si>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</si>
  <si>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</si>
  <si>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</si>
  <si>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</si>
  <si>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</si>
  <si>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</si>
  <si>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</si>
  <si>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</si>
  <si>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</si>
  <si>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>Таблица расчета начальной (максимальной) ценыдоговора на поставку стандартных товаров без дополнительной комплектации и сопутствующих услуг, работ</t>
  </si>
  <si>
    <t>Способ размещения заказа: котировка</t>
  </si>
  <si>
    <t xml:space="preserve">ИТОГО </t>
  </si>
  <si>
    <t>Наименование товара, тех.  характеристики</t>
  </si>
  <si>
    <t>поставка учебно-лабораторного комплекта</t>
  </si>
  <si>
    <t>Дата составления сводной  таблицы    16.04.2012 года</t>
  </si>
  <si>
    <t>Интерактивная доска:Диагональ не менее: 195.6 см; Напряжение питания: питание через USB-кабель 2.0 (поставляется в комплекте) В/Гц; Потребляемая мощность не боле 1 Вт; Принцип работы:  резистивная технология; Размеры в рабочем положении: не менее166х124х13 см; Разрешение: не менее 4000х4000 на прикосновение; Размер рабочей поверхности, не более: 1566х1174 мм; Обязательно наличие устройства, с помощью которого нажатием на одну кнопку можно запускать компьютер, доску и проектор. Программное обеспечение: SMART Notebook или эквивалент</t>
  </si>
  <si>
    <t>Smart Board</t>
  </si>
  <si>
    <t>Проектор:Количество ANSI люменов: не менее 2300; Контрастность: не менее 2000:1; Оптико-электронный блок: 1024x768, 4:3, лампа не менее 180 Вт, шестисегментное цветовое колесо; Тип устройства: DLP; Видео совместимость: до 1080i; Панель подключения: два входа VGA, один выход на монитор, один вход для композитного видеосигнала, один вход S-video, два аудио входа стерео мини джэк 3,5, один аудио выход (стерео мини джек 3.5), один сетевой порт RJ-45, 9-штырьковый последовательный порт х 1; Объектив: 1.2:1 ручной объектив с увеличением/фокусом; Количество встроенных громкоговорителей: не менее 1, мощность: не менее 10 Вт; Срок эксплуатации лампы: не менее 5000 часов; Размеры проектора не менее 320x104x236 мм..</t>
  </si>
  <si>
    <t>Персональный компьютер: Монитор:  разрешение 1280x1024 , яркость не менее 300 кд/м2,  Корпус СКБ: ATX;
Блок питания: не менее 450 Вт; Габариты: (ШхВхГ) не менее 190x415x445 мм; Жесткий диск: Объем не менее 320Gb, 3,5», Процессор: Intel не менее 2 ядер, не менее 2.53GHz, Привод: DVD±RW/2 Документ-камера: Разрешение XGA (1024x768); Площадь захвата A4 Альбомный; Габариты не менее 500 мм х 200 мм х 500 мм/.Кабель VGA на VGA (Вилка - Вилка) высокого разрешения, длинна не менее 15,2 м. Дополнительное экранирование. Видеокарта.</t>
  </si>
  <si>
    <t>620078, г. Екатеринбург, ул. Гагарина д. 47, оф 6, коммерческое предложение от 06.04.2012г тел. (343) 378-24-04</t>
  </si>
  <si>
    <t>620078, г. Екатеринбург, ул. Гагарина д. 47, оф 8, коммерческое предложение от 09.04.2012г тел. (343) 350-11-12</t>
  </si>
  <si>
    <t>620078, г. Екатеринбург, ул. Тверитина д. 19, оф 175, коммерческое предложение от 09.04.2012г., тел. (343) 264-63-43</t>
  </si>
  <si>
    <t>Samsung, Aver Vision</t>
  </si>
  <si>
    <t>Nec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</si>
</sst>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Border="1" applyAlignment="1">
      <alignment horizontal="center" vertical="top" wrapText="1"/>
    </xf>
    <xf numFmtId="0" fontId="26" fillId="0" borderId="39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4" fillId="0" borderId="37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top"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top" wrapText="1"/>
    </xf>
    <xf numFmtId="0" fontId="1" fillId="0" borderId="5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5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4" fontId="7" fillId="0" borderId="42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53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4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3.5">
      <c r="A2" s="84" t="s">
        <v>73</v>
      </c>
      <c r="B2" s="84"/>
      <c r="C2" s="84"/>
      <c r="D2" s="84"/>
      <c r="E2" s="84"/>
      <c r="F2" s="84"/>
      <c r="G2" s="84"/>
      <c r="H2" s="84"/>
      <c r="I2" s="1"/>
      <c r="J2" s="84" t="s">
        <v>61</v>
      </c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4.2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 thickTop="1">
      <c r="A4" s="101" t="s">
        <v>6</v>
      </c>
      <c r="B4" s="124" t="s">
        <v>7</v>
      </c>
      <c r="C4" s="103"/>
      <c r="D4" s="103"/>
      <c r="E4" s="103"/>
      <c r="F4" s="91"/>
      <c r="G4" s="79" t="s">
        <v>8</v>
      </c>
      <c r="H4" s="124" t="s">
        <v>7</v>
      </c>
      <c r="I4" s="103"/>
      <c r="J4" s="91"/>
      <c r="K4" s="124" t="s">
        <v>8</v>
      </c>
      <c r="L4" s="91"/>
      <c r="M4" s="124" t="s">
        <v>7</v>
      </c>
      <c r="N4" s="103"/>
      <c r="O4" s="91"/>
      <c r="P4" s="124" t="s">
        <v>8</v>
      </c>
      <c r="Q4" s="103"/>
      <c r="R4" s="103"/>
      <c r="S4" s="91"/>
      <c r="T4" s="85" t="s">
        <v>60</v>
      </c>
    </row>
    <row r="5" spans="1:20" ht="15.75" customHeight="1">
      <c r="A5" s="88"/>
      <c r="B5" s="90"/>
      <c r="C5" s="77"/>
      <c r="D5" s="77"/>
      <c r="E5" s="77"/>
      <c r="F5" s="78"/>
      <c r="G5" s="80"/>
      <c r="H5" s="90"/>
      <c r="I5" s="77"/>
      <c r="J5" s="78"/>
      <c r="K5" s="90"/>
      <c r="L5" s="78"/>
      <c r="M5" s="90"/>
      <c r="N5" s="77"/>
      <c r="O5" s="78"/>
      <c r="P5" s="135"/>
      <c r="Q5" s="83"/>
      <c r="R5" s="83"/>
      <c r="S5" s="136"/>
      <c r="T5" s="86"/>
    </row>
    <row r="6" spans="1:20" ht="14.25" thickBot="1">
      <c r="A6" s="88"/>
      <c r="B6" s="92"/>
      <c r="C6" s="93"/>
      <c r="D6" s="93"/>
      <c r="E6" s="93"/>
      <c r="F6" s="94"/>
      <c r="G6" s="80"/>
      <c r="H6" s="92"/>
      <c r="I6" s="93"/>
      <c r="J6" s="94"/>
      <c r="K6" s="90"/>
      <c r="L6" s="78"/>
      <c r="M6" s="92"/>
      <c r="N6" s="93"/>
      <c r="O6" s="94"/>
      <c r="P6" s="135"/>
      <c r="Q6" s="83"/>
      <c r="R6" s="83"/>
      <c r="S6" s="136"/>
      <c r="T6" s="86"/>
    </row>
    <row r="7" spans="1:20" ht="15.75" thickBot="1">
      <c r="A7" s="89"/>
      <c r="B7" s="196">
        <v>1</v>
      </c>
      <c r="C7" s="197"/>
      <c r="D7" s="196">
        <v>2</v>
      </c>
      <c r="E7" s="197"/>
      <c r="F7" s="24">
        <v>3</v>
      </c>
      <c r="G7" s="134"/>
      <c r="H7" s="24">
        <v>1</v>
      </c>
      <c r="I7" s="24">
        <v>2</v>
      </c>
      <c r="J7" s="24">
        <v>3</v>
      </c>
      <c r="K7" s="92"/>
      <c r="L7" s="94"/>
      <c r="M7" s="24">
        <v>1</v>
      </c>
      <c r="N7" s="24">
        <v>2</v>
      </c>
      <c r="O7" s="26">
        <v>3</v>
      </c>
      <c r="P7" s="137"/>
      <c r="Q7" s="138"/>
      <c r="R7" s="138"/>
      <c r="S7" s="139"/>
      <c r="T7" s="87"/>
    </row>
    <row r="8" spans="1:20" ht="13.5">
      <c r="A8" s="154" t="s">
        <v>39</v>
      </c>
      <c r="B8" s="186" t="s">
        <v>9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208"/>
      <c r="T8" s="210"/>
    </row>
    <row r="9" spans="1:20" ht="28.5" customHeight="1" thickBot="1">
      <c r="A9" s="155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204"/>
    </row>
    <row r="10" spans="1:20" ht="18" thickBot="1">
      <c r="A10" s="19" t="s">
        <v>10</v>
      </c>
      <c r="B10" s="205">
        <v>4230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  <c r="T10" s="25"/>
    </row>
    <row r="11" spans="1:20" ht="14.25" customHeight="1">
      <c r="A11" s="154" t="s">
        <v>40</v>
      </c>
      <c r="B11" s="186" t="s">
        <v>80</v>
      </c>
      <c r="C11" s="187"/>
      <c r="D11" s="187"/>
      <c r="E11" s="187"/>
      <c r="F11" s="187"/>
      <c r="G11" s="208"/>
      <c r="H11" s="186"/>
      <c r="I11" s="187"/>
      <c r="J11" s="187"/>
      <c r="K11" s="187"/>
      <c r="L11" s="208"/>
      <c r="M11" s="186"/>
      <c r="N11" s="187"/>
      <c r="O11" s="187"/>
      <c r="P11" s="187"/>
      <c r="Q11" s="187"/>
      <c r="R11" s="187"/>
      <c r="S11" s="208"/>
      <c r="T11" s="210"/>
    </row>
    <row r="12" spans="1:20" ht="15" customHeight="1" thickBot="1">
      <c r="A12" s="155"/>
      <c r="B12" s="92"/>
      <c r="C12" s="93"/>
      <c r="D12" s="93"/>
      <c r="E12" s="93"/>
      <c r="F12" s="93"/>
      <c r="G12" s="94"/>
      <c r="H12" s="92"/>
      <c r="I12" s="93"/>
      <c r="J12" s="93"/>
      <c r="K12" s="93"/>
      <c r="L12" s="94"/>
      <c r="M12" s="92"/>
      <c r="N12" s="93"/>
      <c r="O12" s="93"/>
      <c r="P12" s="93"/>
      <c r="Q12" s="93"/>
      <c r="R12" s="93"/>
      <c r="S12" s="94"/>
      <c r="T12" s="204"/>
    </row>
    <row r="13" spans="1:20" ht="15.75" thickBot="1">
      <c r="A13" s="19" t="s">
        <v>11</v>
      </c>
      <c r="B13" s="196">
        <v>250</v>
      </c>
      <c r="C13" s="214"/>
      <c r="D13" s="197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5.75" thickBot="1">
      <c r="A14" s="20" t="s">
        <v>13</v>
      </c>
      <c r="B14" s="211">
        <f>B13*B10</f>
        <v>1057500</v>
      </c>
      <c r="C14" s="212"/>
      <c r="D14" s="213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4.25" thickTop="1">
      <c r="A15" s="101" t="s">
        <v>39</v>
      </c>
      <c r="B15" s="124" t="s">
        <v>64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91"/>
      <c r="T15" s="85"/>
    </row>
    <row r="16" spans="1:20" ht="14.25" thickBot="1">
      <c r="A16" s="155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204"/>
    </row>
    <row r="17" spans="1:20" ht="18" thickBot="1">
      <c r="A17" s="19" t="s">
        <v>10</v>
      </c>
      <c r="B17" s="205">
        <v>13220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/>
      <c r="T17" s="25"/>
    </row>
    <row r="18" spans="1:20" ht="13.5">
      <c r="A18" s="154" t="s">
        <v>41</v>
      </c>
      <c r="B18" s="186" t="s">
        <v>14</v>
      </c>
      <c r="C18" s="187"/>
      <c r="D18" s="187"/>
      <c r="E18" s="187"/>
      <c r="F18" s="187"/>
      <c r="G18" s="208"/>
      <c r="H18" s="186" t="s">
        <v>15</v>
      </c>
      <c r="I18" s="187"/>
      <c r="J18" s="187"/>
      <c r="K18" s="187"/>
      <c r="L18" s="208"/>
      <c r="M18" s="186"/>
      <c r="N18" s="187"/>
      <c r="O18" s="187"/>
      <c r="P18" s="187"/>
      <c r="Q18" s="187"/>
      <c r="R18" s="187"/>
      <c r="S18" s="208"/>
      <c r="T18" s="175"/>
    </row>
    <row r="19" spans="1:20" ht="14.25" thickBot="1">
      <c r="A19" s="155"/>
      <c r="B19" s="92"/>
      <c r="C19" s="93"/>
      <c r="D19" s="93"/>
      <c r="E19" s="93"/>
      <c r="F19" s="93"/>
      <c r="G19" s="94"/>
      <c r="H19" s="92"/>
      <c r="I19" s="93"/>
      <c r="J19" s="93"/>
      <c r="K19" s="93"/>
      <c r="L19" s="94"/>
      <c r="M19" s="92"/>
      <c r="N19" s="93"/>
      <c r="O19" s="93"/>
      <c r="P19" s="93"/>
      <c r="Q19" s="93"/>
      <c r="R19" s="93"/>
      <c r="S19" s="94"/>
      <c r="T19" s="209"/>
    </row>
    <row r="20" spans="1:20" ht="15.75" thickBot="1">
      <c r="A20" s="19" t="s">
        <v>16</v>
      </c>
      <c r="B20" s="196">
        <v>300</v>
      </c>
      <c r="C20" s="197"/>
      <c r="D20" s="196">
        <v>310</v>
      </c>
      <c r="E20" s="197"/>
      <c r="F20" s="24">
        <v>275</v>
      </c>
      <c r="G20" s="29">
        <v>295</v>
      </c>
      <c r="H20" s="24"/>
      <c r="I20" s="24"/>
      <c r="J20" s="24"/>
      <c r="K20" s="198"/>
      <c r="L20" s="199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13</v>
      </c>
      <c r="B21" s="200">
        <f>B17*B20</f>
        <v>3966000</v>
      </c>
      <c r="C21" s="201"/>
      <c r="D21" s="200">
        <f>D20*B17</f>
        <v>4098200</v>
      </c>
      <c r="E21" s="201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2">
        <f>B17*K20</f>
        <v>0</v>
      </c>
      <c r="L21" s="203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4.25" thickTop="1">
      <c r="A22" s="101" t="s">
        <v>42</v>
      </c>
      <c r="B22" s="124" t="s">
        <v>17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77"/>
    </row>
    <row r="23" spans="1:20" ht="14.25" thickBot="1">
      <c r="A23" s="95"/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78"/>
    </row>
    <row r="24" spans="1:20" ht="14.25" thickTop="1">
      <c r="A24" s="101" t="s">
        <v>10</v>
      </c>
      <c r="B24" s="179">
        <v>2580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1"/>
    </row>
    <row r="25" spans="1:20" ht="1.5" customHeight="1" thickBot="1">
      <c r="A25" s="95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184"/>
      <c r="O25" s="184"/>
      <c r="P25" s="184"/>
      <c r="Q25" s="184"/>
      <c r="R25" s="184"/>
      <c r="S25" s="184"/>
      <c r="T25" s="185"/>
    </row>
    <row r="26" spans="1:20" ht="15" customHeight="1" thickTop="1">
      <c r="A26" s="101" t="s">
        <v>41</v>
      </c>
      <c r="B26" s="124" t="s">
        <v>65</v>
      </c>
      <c r="C26" s="103"/>
      <c r="D26" s="103"/>
      <c r="E26" s="103"/>
      <c r="F26" s="103"/>
      <c r="G26" s="91"/>
      <c r="H26" s="186" t="s">
        <v>15</v>
      </c>
      <c r="I26" s="187"/>
      <c r="J26" s="187"/>
      <c r="K26" s="187"/>
      <c r="L26" s="187"/>
      <c r="M26" s="188"/>
      <c r="N26" s="189"/>
      <c r="O26" s="189"/>
      <c r="P26" s="189"/>
      <c r="Q26" s="189"/>
      <c r="R26" s="189"/>
      <c r="S26" s="190"/>
      <c r="T26" s="194"/>
    </row>
    <row r="27" spans="1:20" ht="15" customHeight="1" thickBot="1">
      <c r="A27" s="95"/>
      <c r="B27" s="140"/>
      <c r="C27" s="141"/>
      <c r="D27" s="141"/>
      <c r="E27" s="141"/>
      <c r="F27" s="141"/>
      <c r="G27" s="142"/>
      <c r="H27" s="92"/>
      <c r="I27" s="93"/>
      <c r="J27" s="93"/>
      <c r="K27" s="93"/>
      <c r="L27" s="93"/>
      <c r="M27" s="191"/>
      <c r="N27" s="192"/>
      <c r="O27" s="192"/>
      <c r="P27" s="192"/>
      <c r="Q27" s="192"/>
      <c r="R27" s="192"/>
      <c r="S27" s="193"/>
      <c r="T27" s="195"/>
    </row>
    <row r="28" spans="1:20" ht="16.5" thickBot="1" thickTop="1">
      <c r="A28" s="20" t="s">
        <v>16</v>
      </c>
      <c r="B28" s="81">
        <v>160</v>
      </c>
      <c r="C28" s="82"/>
      <c r="D28" s="81">
        <v>150</v>
      </c>
      <c r="E28" s="82"/>
      <c r="F28" s="14">
        <v>0</v>
      </c>
      <c r="G28" s="34">
        <v>155</v>
      </c>
      <c r="H28" s="14"/>
      <c r="I28" s="14"/>
      <c r="J28" s="14"/>
      <c r="K28" s="143"/>
      <c r="L28" s="144"/>
      <c r="M28" s="14" t="s">
        <v>12</v>
      </c>
      <c r="N28" s="14"/>
      <c r="O28" s="55"/>
      <c r="P28" s="17"/>
      <c r="Q28" s="17"/>
      <c r="R28" s="14"/>
      <c r="S28" s="34"/>
      <c r="T28" s="37">
        <v>155</v>
      </c>
    </row>
    <row r="29" spans="1:20" ht="16.5" thickBot="1" thickTop="1">
      <c r="A29" s="20" t="s">
        <v>13</v>
      </c>
      <c r="B29" s="81">
        <f>B24*B28</f>
        <v>412800</v>
      </c>
      <c r="C29" s="82"/>
      <c r="D29" s="81">
        <f>D28*B24</f>
        <v>387000</v>
      </c>
      <c r="E29" s="82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3">
        <f>B24*K28</f>
        <v>0</v>
      </c>
      <c r="L29" s="144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4.25" thickTop="1">
      <c r="A30" s="101" t="s">
        <v>42</v>
      </c>
      <c r="B30" s="90" t="s">
        <v>18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78"/>
      <c r="T30" s="175"/>
    </row>
    <row r="31" spans="1:20" ht="14.25" thickBot="1">
      <c r="A31" s="95"/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2"/>
      <c r="T31" s="166"/>
    </row>
    <row r="32" spans="1:20" ht="18" thickBot="1" thickTop="1">
      <c r="A32" s="20" t="s">
        <v>10</v>
      </c>
      <c r="B32" s="170">
        <v>4075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2"/>
      <c r="T32" s="37"/>
    </row>
    <row r="33" spans="1:20" ht="15" customHeight="1" thickTop="1">
      <c r="A33" s="101" t="s">
        <v>41</v>
      </c>
      <c r="B33" s="124" t="s">
        <v>66</v>
      </c>
      <c r="C33" s="103"/>
      <c r="D33" s="103"/>
      <c r="E33" s="103"/>
      <c r="F33" s="103"/>
      <c r="G33" s="91"/>
      <c r="H33" s="115"/>
      <c r="I33" s="156"/>
      <c r="J33" s="156"/>
      <c r="K33" s="156"/>
      <c r="L33" s="116"/>
      <c r="M33" s="115"/>
      <c r="N33" s="156"/>
      <c r="O33" s="156"/>
      <c r="P33" s="156"/>
      <c r="Q33" s="156"/>
      <c r="R33" s="156"/>
      <c r="S33" s="116"/>
      <c r="T33" s="169"/>
    </row>
    <row r="34" spans="1:20" ht="15" customHeight="1" thickBot="1">
      <c r="A34" s="95"/>
      <c r="B34" s="140"/>
      <c r="C34" s="141"/>
      <c r="D34" s="141"/>
      <c r="E34" s="141"/>
      <c r="F34" s="141"/>
      <c r="G34" s="142"/>
      <c r="H34" s="117"/>
      <c r="I34" s="174"/>
      <c r="J34" s="174"/>
      <c r="K34" s="174"/>
      <c r="L34" s="118"/>
      <c r="M34" s="117"/>
      <c r="N34" s="174"/>
      <c r="O34" s="174"/>
      <c r="P34" s="174"/>
      <c r="Q34" s="174"/>
      <c r="R34" s="174"/>
      <c r="S34" s="118"/>
      <c r="T34" s="166"/>
    </row>
    <row r="35" spans="1:20" ht="16.5" thickBot="1" thickTop="1">
      <c r="A35" s="20" t="s">
        <v>16</v>
      </c>
      <c r="B35" s="81">
        <v>95</v>
      </c>
      <c r="C35" s="82"/>
      <c r="D35" s="81">
        <v>120</v>
      </c>
      <c r="E35" s="82"/>
      <c r="F35" s="14">
        <v>100</v>
      </c>
      <c r="G35" s="34">
        <v>105</v>
      </c>
      <c r="H35" s="14"/>
      <c r="I35" s="14"/>
      <c r="J35" s="14"/>
      <c r="K35" s="143"/>
      <c r="L35" s="144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6.5" thickBot="1" thickTop="1">
      <c r="A36" s="20" t="s">
        <v>13</v>
      </c>
      <c r="B36" s="81">
        <f>B35*B32</f>
        <v>387125</v>
      </c>
      <c r="C36" s="82"/>
      <c r="D36" s="81">
        <f>D35*B32</f>
        <v>489000</v>
      </c>
      <c r="E36" s="82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3">
        <f>K35*B32</f>
        <v>0</v>
      </c>
      <c r="L36" s="144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4.25" thickTop="1">
      <c r="A37" s="101" t="s">
        <v>42</v>
      </c>
      <c r="B37" s="124" t="s">
        <v>19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91"/>
      <c r="T37" s="169"/>
    </row>
    <row r="38" spans="1:20" ht="14.25" thickBot="1">
      <c r="A38" s="95"/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2"/>
      <c r="T38" s="166"/>
    </row>
    <row r="39" spans="1:20" ht="18" thickBot="1" thickTop="1">
      <c r="A39" s="20" t="s">
        <v>10</v>
      </c>
      <c r="B39" s="170">
        <v>4300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2"/>
      <c r="T39" s="37"/>
    </row>
    <row r="40" spans="1:20" ht="0.75" customHeight="1" thickTop="1">
      <c r="A40" s="101" t="s">
        <v>41</v>
      </c>
      <c r="B40" s="124" t="s">
        <v>20</v>
      </c>
      <c r="C40" s="103"/>
      <c r="D40" s="103"/>
      <c r="E40" s="103"/>
      <c r="F40" s="103"/>
      <c r="G40" s="91"/>
      <c r="H40" s="115"/>
      <c r="I40" s="156"/>
      <c r="J40" s="156"/>
      <c r="K40" s="156"/>
      <c r="L40" s="116"/>
      <c r="M40" s="115"/>
      <c r="N40" s="156"/>
      <c r="O40" s="156"/>
      <c r="P40" s="156"/>
      <c r="Q40" s="156"/>
      <c r="R40" s="156"/>
      <c r="S40" s="116"/>
      <c r="T40" s="169"/>
    </row>
    <row r="41" spans="1:20" ht="33" customHeight="1" thickBot="1">
      <c r="A41" s="95"/>
      <c r="B41" s="140" t="s">
        <v>66</v>
      </c>
      <c r="C41" s="141"/>
      <c r="D41" s="141"/>
      <c r="E41" s="141"/>
      <c r="F41" s="141"/>
      <c r="G41" s="142"/>
      <c r="H41" s="117"/>
      <c r="I41" s="174"/>
      <c r="J41" s="174"/>
      <c r="K41" s="174"/>
      <c r="L41" s="118"/>
      <c r="M41" s="117"/>
      <c r="N41" s="174"/>
      <c r="O41" s="174"/>
      <c r="P41" s="174"/>
      <c r="Q41" s="174"/>
      <c r="R41" s="174"/>
      <c r="S41" s="118"/>
      <c r="T41" s="166"/>
    </row>
    <row r="42" spans="1:20" ht="16.5" thickBot="1" thickTop="1">
      <c r="A42" s="20" t="s">
        <v>16</v>
      </c>
      <c r="B42" s="81">
        <v>150</v>
      </c>
      <c r="C42" s="82"/>
      <c r="D42" s="81">
        <v>160</v>
      </c>
      <c r="E42" s="82"/>
      <c r="F42" s="14">
        <v>130</v>
      </c>
      <c r="G42" s="34">
        <v>146.67</v>
      </c>
      <c r="H42" s="14"/>
      <c r="I42" s="14"/>
      <c r="J42" s="14"/>
      <c r="K42" s="143"/>
      <c r="L42" s="144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6.5" thickBot="1" thickTop="1">
      <c r="A43" s="20" t="s">
        <v>13</v>
      </c>
      <c r="B43" s="81">
        <f>B42*B39</f>
        <v>645000</v>
      </c>
      <c r="C43" s="82"/>
      <c r="D43" s="81">
        <f>D42*B39</f>
        <v>688000</v>
      </c>
      <c r="E43" s="82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43">
        <v>0</v>
      </c>
      <c r="L43" s="144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4.25" thickTop="1">
      <c r="A44" s="101" t="s">
        <v>42</v>
      </c>
      <c r="B44" s="124" t="s">
        <v>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91"/>
      <c r="T44" s="169"/>
    </row>
    <row r="45" spans="1:20" ht="14.25" thickBot="1">
      <c r="A45" s="95"/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2"/>
      <c r="T45" s="166"/>
    </row>
    <row r="46" spans="1:20" ht="18" thickBot="1" thickTop="1">
      <c r="A46" s="20" t="s">
        <v>10</v>
      </c>
      <c r="B46" s="170">
        <v>1635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2"/>
      <c r="T46" s="37"/>
    </row>
    <row r="47" spans="1:20" ht="15" customHeight="1" thickTop="1">
      <c r="A47" s="101" t="s">
        <v>41</v>
      </c>
      <c r="B47" s="124" t="s">
        <v>22</v>
      </c>
      <c r="C47" s="103"/>
      <c r="D47" s="103"/>
      <c r="E47" s="103"/>
      <c r="F47" s="103"/>
      <c r="G47" s="91"/>
      <c r="H47" s="124" t="s">
        <v>75</v>
      </c>
      <c r="I47" s="103"/>
      <c r="J47" s="103"/>
      <c r="K47" s="103"/>
      <c r="L47" s="91"/>
      <c r="M47" s="173"/>
      <c r="N47" s="163"/>
      <c r="O47" s="163"/>
      <c r="P47" s="163"/>
      <c r="Q47" s="163"/>
      <c r="R47" s="163"/>
      <c r="S47" s="147"/>
      <c r="T47" s="169"/>
    </row>
    <row r="48" spans="1:20" ht="15" customHeight="1" thickBot="1">
      <c r="A48" s="95"/>
      <c r="B48" s="140"/>
      <c r="C48" s="141"/>
      <c r="D48" s="141"/>
      <c r="E48" s="141"/>
      <c r="F48" s="141"/>
      <c r="G48" s="142"/>
      <c r="H48" s="140"/>
      <c r="I48" s="141"/>
      <c r="J48" s="141"/>
      <c r="K48" s="141"/>
      <c r="L48" s="142"/>
      <c r="M48" s="148"/>
      <c r="N48" s="164"/>
      <c r="O48" s="164"/>
      <c r="P48" s="164"/>
      <c r="Q48" s="164"/>
      <c r="R48" s="164"/>
      <c r="S48" s="149"/>
      <c r="T48" s="166"/>
    </row>
    <row r="49" spans="1:20" ht="16.5" thickBot="1" thickTop="1">
      <c r="A49" s="20" t="s">
        <v>16</v>
      </c>
      <c r="B49" s="81">
        <v>290</v>
      </c>
      <c r="C49" s="82"/>
      <c r="D49" s="81">
        <v>330</v>
      </c>
      <c r="E49" s="82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43">
        <v>290</v>
      </c>
      <c r="L49" s="144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6.5" thickBot="1" thickTop="1">
      <c r="A50" s="20" t="s">
        <v>13</v>
      </c>
      <c r="B50" s="81">
        <f>B49*B46</f>
        <v>474150</v>
      </c>
      <c r="C50" s="82"/>
      <c r="D50" s="81">
        <f>D49*B46</f>
        <v>539550</v>
      </c>
      <c r="E50" s="82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3">
        <f>K49*B46</f>
        <v>474150</v>
      </c>
      <c r="L50" s="144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4.25" thickTop="1">
      <c r="A51" s="101" t="s">
        <v>42</v>
      </c>
      <c r="B51" s="124" t="s">
        <v>23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91"/>
      <c r="T51" s="169"/>
    </row>
    <row r="52" spans="1:20" ht="14.25" thickBot="1">
      <c r="A52" s="95"/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  <c r="T52" s="166"/>
    </row>
    <row r="53" spans="1:20" ht="18" thickBot="1" thickTop="1">
      <c r="A53" s="20" t="s">
        <v>10</v>
      </c>
      <c r="B53" s="170">
        <v>2064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2"/>
      <c r="T53" s="37"/>
    </row>
    <row r="54" spans="1:20" ht="15" customHeight="1" thickTop="1">
      <c r="A54" s="101" t="s">
        <v>41</v>
      </c>
      <c r="B54" s="124" t="s">
        <v>14</v>
      </c>
      <c r="C54" s="103"/>
      <c r="D54" s="103"/>
      <c r="E54" s="103"/>
      <c r="F54" s="103"/>
      <c r="G54" s="91"/>
      <c r="H54" s="124" t="s">
        <v>75</v>
      </c>
      <c r="I54" s="103"/>
      <c r="J54" s="103"/>
      <c r="K54" s="103"/>
      <c r="L54" s="91"/>
      <c r="M54" s="173"/>
      <c r="N54" s="163"/>
      <c r="O54" s="163"/>
      <c r="P54" s="163"/>
      <c r="Q54" s="163"/>
      <c r="R54" s="163"/>
      <c r="S54" s="147"/>
      <c r="T54" s="169"/>
    </row>
    <row r="55" spans="1:20" ht="15" customHeight="1" thickBot="1">
      <c r="A55" s="95"/>
      <c r="B55" s="140"/>
      <c r="C55" s="141"/>
      <c r="D55" s="141"/>
      <c r="E55" s="141"/>
      <c r="F55" s="141"/>
      <c r="G55" s="142"/>
      <c r="H55" s="140"/>
      <c r="I55" s="141"/>
      <c r="J55" s="141"/>
      <c r="K55" s="141"/>
      <c r="L55" s="142"/>
      <c r="M55" s="148"/>
      <c r="N55" s="164"/>
      <c r="O55" s="164"/>
      <c r="P55" s="164"/>
      <c r="Q55" s="164"/>
      <c r="R55" s="164"/>
      <c r="S55" s="149"/>
      <c r="T55" s="166"/>
    </row>
    <row r="56" spans="1:20" ht="16.5" thickBot="1" thickTop="1">
      <c r="A56" s="20" t="s">
        <v>16</v>
      </c>
      <c r="B56" s="81">
        <v>290</v>
      </c>
      <c r="C56" s="82"/>
      <c r="D56" s="81">
        <v>320</v>
      </c>
      <c r="E56" s="82"/>
      <c r="F56" s="14">
        <v>270</v>
      </c>
      <c r="G56" s="34">
        <v>293.33</v>
      </c>
      <c r="H56" s="14"/>
      <c r="I56" s="14">
        <v>0</v>
      </c>
      <c r="J56" s="14"/>
      <c r="K56" s="143">
        <v>0</v>
      </c>
      <c r="L56" s="144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6.5" thickBot="1" thickTop="1">
      <c r="A57" s="20" t="s">
        <v>13</v>
      </c>
      <c r="B57" s="81">
        <f>B56*B53</f>
        <v>598560</v>
      </c>
      <c r="C57" s="82"/>
      <c r="D57" s="81">
        <f>D56*B53</f>
        <v>660480</v>
      </c>
      <c r="E57" s="82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3">
        <f>K56*B53</f>
        <v>0</v>
      </c>
      <c r="L57" s="144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6.5" thickBot="1" thickTop="1">
      <c r="A58" s="20" t="s">
        <v>24</v>
      </c>
      <c r="B58" s="98"/>
      <c r="C58" s="99"/>
      <c r="D58" s="98"/>
      <c r="E58" s="99"/>
      <c r="F58" s="56"/>
      <c r="G58" s="56"/>
      <c r="H58" s="56"/>
      <c r="I58" s="56"/>
      <c r="J58" s="56"/>
      <c r="K58" s="98"/>
      <c r="L58" s="99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25</v>
      </c>
      <c r="B59" s="81"/>
      <c r="C59" s="82"/>
      <c r="D59" s="167"/>
      <c r="E59" s="168"/>
      <c r="F59" s="14"/>
      <c r="G59" s="14"/>
      <c r="H59" s="44"/>
      <c r="I59" s="44"/>
      <c r="J59" s="14"/>
      <c r="K59" s="167"/>
      <c r="L59" s="168"/>
      <c r="M59" s="44"/>
      <c r="N59" s="44"/>
      <c r="O59" s="38"/>
      <c r="P59" s="53"/>
      <c r="Q59" s="53"/>
      <c r="R59" s="36"/>
      <c r="S59" s="44"/>
      <c r="T59" s="23"/>
    </row>
    <row r="60" spans="1:20" ht="14.25" thickTop="1">
      <c r="A60" s="101" t="s">
        <v>43</v>
      </c>
      <c r="B60" s="146">
        <f>B57+B50+B43+B36+B29+B21+B14</f>
        <v>7541135</v>
      </c>
      <c r="C60" s="147"/>
      <c r="D60" s="146">
        <f>D57+D50+D43+D36+D29+D21+E14</f>
        <v>8004330</v>
      </c>
      <c r="E60" s="147"/>
      <c r="F60" s="96">
        <f>F57+F50+F43+F36+F29+F21+F14</f>
        <v>6674580</v>
      </c>
      <c r="G60" s="96">
        <f>G57+G50+G43+G36+G29+G21+G14</f>
        <v>7540003.220000001</v>
      </c>
      <c r="H60" s="96">
        <f>H57+H50+H43+H36+H29+H21+H14</f>
        <v>474150</v>
      </c>
      <c r="I60" s="96">
        <f>I57+I50+I43+I36+I29+I21+I14</f>
        <v>0</v>
      </c>
      <c r="J60" s="96">
        <f>J57+J50+J43+J36+J29+J21+J14</f>
        <v>474150</v>
      </c>
      <c r="K60" s="146">
        <f>K57+K50+K43+K36+K29+K21+L14</f>
        <v>474150</v>
      </c>
      <c r="L60" s="147"/>
      <c r="M60" s="96">
        <v>0</v>
      </c>
      <c r="N60" s="96">
        <v>0</v>
      </c>
      <c r="O60" s="146">
        <f>O14</f>
        <v>0</v>
      </c>
      <c r="P60" s="163"/>
      <c r="Q60" s="163"/>
      <c r="R60" s="147"/>
      <c r="S60" s="96">
        <v>0</v>
      </c>
      <c r="T60" s="165">
        <f>T57+T50+T43+T36+T29+T21+T14</f>
        <v>7533607</v>
      </c>
    </row>
    <row r="61" spans="1:20" ht="14.25" thickBot="1">
      <c r="A61" s="95"/>
      <c r="B61" s="148"/>
      <c r="C61" s="149"/>
      <c r="D61" s="148"/>
      <c r="E61" s="149"/>
      <c r="F61" s="97"/>
      <c r="G61" s="97"/>
      <c r="H61" s="97"/>
      <c r="I61" s="97"/>
      <c r="J61" s="97"/>
      <c r="K61" s="148"/>
      <c r="L61" s="149"/>
      <c r="M61" s="97"/>
      <c r="N61" s="97"/>
      <c r="O61" s="148"/>
      <c r="P61" s="164"/>
      <c r="Q61" s="164"/>
      <c r="R61" s="149"/>
      <c r="S61" s="97"/>
      <c r="T61" s="166"/>
    </row>
    <row r="62" spans="1:20" ht="30.75" customHeight="1" thickTop="1">
      <c r="A62" s="101" t="s">
        <v>26</v>
      </c>
      <c r="B62" s="110">
        <v>40578</v>
      </c>
      <c r="C62" s="111"/>
      <c r="D62" s="110">
        <v>40578</v>
      </c>
      <c r="E62" s="111"/>
      <c r="F62" s="133">
        <v>40578</v>
      </c>
      <c r="G62" s="119"/>
      <c r="H62" s="133">
        <v>40578</v>
      </c>
      <c r="I62" s="133">
        <v>40578</v>
      </c>
      <c r="J62" s="133">
        <v>40578</v>
      </c>
      <c r="K62" s="48"/>
      <c r="L62" s="116"/>
      <c r="M62" s="133"/>
      <c r="N62" s="133"/>
      <c r="O62" s="110"/>
      <c r="P62" s="156"/>
      <c r="Q62" s="156"/>
      <c r="R62" s="116"/>
      <c r="S62" s="119"/>
      <c r="T62" s="85"/>
    </row>
    <row r="63" spans="1:20" ht="14.25" thickBot="1">
      <c r="A63" s="102"/>
      <c r="B63" s="112"/>
      <c r="C63" s="104"/>
      <c r="D63" s="112"/>
      <c r="E63" s="104"/>
      <c r="F63" s="105"/>
      <c r="G63" s="120"/>
      <c r="H63" s="120"/>
      <c r="I63" s="120"/>
      <c r="J63" s="120"/>
      <c r="K63" s="49"/>
      <c r="L63" s="109"/>
      <c r="M63" s="120"/>
      <c r="N63" s="120"/>
      <c r="O63" s="157"/>
      <c r="P63" s="158"/>
      <c r="Q63" s="158"/>
      <c r="R63" s="109"/>
      <c r="S63" s="120"/>
      <c r="T63" s="161"/>
    </row>
    <row r="64" spans="1:20" ht="15" customHeight="1" thickTop="1">
      <c r="A64" s="101" t="s">
        <v>27</v>
      </c>
      <c r="B64" s="115" t="s">
        <v>79</v>
      </c>
      <c r="C64" s="116"/>
      <c r="D64" s="115" t="s">
        <v>79</v>
      </c>
      <c r="E64" s="116"/>
      <c r="F64" s="119" t="s">
        <v>79</v>
      </c>
      <c r="G64" s="119"/>
      <c r="H64" s="119" t="s">
        <v>79</v>
      </c>
      <c r="I64" s="119" t="s">
        <v>79</v>
      </c>
      <c r="J64" s="119" t="s">
        <v>79</v>
      </c>
      <c r="K64" s="115"/>
      <c r="L64" s="116"/>
      <c r="M64" s="119"/>
      <c r="N64" s="119"/>
      <c r="O64" s="115"/>
      <c r="P64" s="156"/>
      <c r="Q64" s="156"/>
      <c r="R64" s="116"/>
      <c r="S64" s="119"/>
      <c r="T64" s="85"/>
    </row>
    <row r="65" spans="1:20" ht="39.75" customHeight="1" thickBot="1">
      <c r="A65" s="102"/>
      <c r="B65" s="117"/>
      <c r="C65" s="118"/>
      <c r="D65" s="117"/>
      <c r="E65" s="118"/>
      <c r="F65" s="120"/>
      <c r="G65" s="145"/>
      <c r="H65" s="120"/>
      <c r="I65" s="120"/>
      <c r="J65" s="120"/>
      <c r="K65" s="117"/>
      <c r="L65" s="118"/>
      <c r="M65" s="120"/>
      <c r="N65" s="120"/>
      <c r="O65" s="157"/>
      <c r="P65" s="158"/>
      <c r="Q65" s="158"/>
      <c r="R65" s="109"/>
      <c r="S65" s="145"/>
      <c r="T65" s="162"/>
    </row>
    <row r="66" spans="1:20" ht="46.5" customHeight="1" thickTop="1">
      <c r="A66" s="150" t="s">
        <v>28</v>
      </c>
      <c r="B66" s="151"/>
      <c r="C66" s="124" t="s">
        <v>29</v>
      </c>
      <c r="D66" s="103"/>
      <c r="E66" s="103"/>
      <c r="F66" s="103"/>
      <c r="G66" s="91"/>
      <c r="H66" s="124" t="s">
        <v>44</v>
      </c>
      <c r="I66" s="125"/>
      <c r="J66" s="125"/>
      <c r="K66" s="125"/>
      <c r="L66" s="125"/>
      <c r="M66" s="125"/>
      <c r="N66" s="125"/>
      <c r="O66" s="126"/>
      <c r="P66" s="5"/>
      <c r="Q66" s="6"/>
      <c r="R66" s="7"/>
      <c r="S66" s="8"/>
      <c r="T66" s="8"/>
    </row>
    <row r="67" spans="1:20" ht="15.75" thickBot="1">
      <c r="A67" s="152"/>
      <c r="B67" s="153"/>
      <c r="C67" s="92"/>
      <c r="D67" s="93"/>
      <c r="E67" s="93"/>
      <c r="F67" s="93"/>
      <c r="G67" s="94"/>
      <c r="H67" s="127"/>
      <c r="I67" s="128"/>
      <c r="J67" s="128"/>
      <c r="K67" s="128"/>
      <c r="L67" s="128"/>
      <c r="M67" s="128"/>
      <c r="N67" s="128"/>
      <c r="O67" s="129"/>
      <c r="P67" s="9"/>
      <c r="Q67" s="10"/>
      <c r="R67" s="3"/>
      <c r="S67" s="2"/>
      <c r="T67" s="2"/>
    </row>
    <row r="68" spans="1:20" ht="15.75" thickBot="1">
      <c r="A68" s="121" t="s">
        <v>32</v>
      </c>
      <c r="B68" s="106"/>
      <c r="C68" s="130" t="s">
        <v>33</v>
      </c>
      <c r="D68" s="131"/>
      <c r="E68" s="131"/>
      <c r="F68" s="131"/>
      <c r="G68" s="132"/>
      <c r="H68" s="121" t="s">
        <v>34</v>
      </c>
      <c r="I68" s="122"/>
      <c r="J68" s="122"/>
      <c r="K68" s="122"/>
      <c r="L68" s="122"/>
      <c r="M68" s="122"/>
      <c r="N68" s="122"/>
      <c r="O68" s="123"/>
      <c r="P68" s="11"/>
      <c r="Q68" s="12"/>
      <c r="R68" s="159"/>
      <c r="S68" s="160"/>
      <c r="T68" s="160"/>
    </row>
    <row r="69" spans="1:20" ht="15.75" thickBot="1">
      <c r="A69" s="121" t="s">
        <v>35</v>
      </c>
      <c r="B69" s="106"/>
      <c r="C69" s="107" t="s">
        <v>72</v>
      </c>
      <c r="D69" s="108"/>
      <c r="E69" s="108"/>
      <c r="F69" s="108"/>
      <c r="G69" s="100"/>
      <c r="H69" s="121" t="s">
        <v>62</v>
      </c>
      <c r="I69" s="122"/>
      <c r="J69" s="122"/>
      <c r="K69" s="122"/>
      <c r="L69" s="122"/>
      <c r="M69" s="122"/>
      <c r="N69" s="122"/>
      <c r="O69" s="123"/>
      <c r="P69" s="11"/>
      <c r="Q69" s="12"/>
      <c r="R69" s="159"/>
      <c r="S69" s="160"/>
      <c r="T69" s="160"/>
    </row>
    <row r="70" spans="1:20" ht="16.5" customHeight="1" thickBot="1">
      <c r="A70" s="121" t="s">
        <v>36</v>
      </c>
      <c r="B70" s="106"/>
      <c r="C70" s="130" t="s">
        <v>37</v>
      </c>
      <c r="D70" s="131"/>
      <c r="E70" s="131"/>
      <c r="F70" s="131"/>
      <c r="G70" s="132"/>
      <c r="H70" s="121" t="s">
        <v>38</v>
      </c>
      <c r="I70" s="122"/>
      <c r="J70" s="122"/>
      <c r="K70" s="122"/>
      <c r="L70" s="122"/>
      <c r="M70" s="122"/>
      <c r="N70" s="122"/>
      <c r="O70" s="123"/>
      <c r="P70" s="11"/>
      <c r="Q70" s="12"/>
      <c r="R70" s="159"/>
      <c r="S70" s="160"/>
      <c r="T70" s="160"/>
    </row>
    <row r="72" spans="1:6" ht="13.5">
      <c r="A72" s="113" t="s">
        <v>77</v>
      </c>
      <c r="B72" s="113"/>
      <c r="C72" s="113"/>
      <c r="D72" s="113"/>
      <c r="E72" s="113"/>
      <c r="F72" s="113"/>
    </row>
    <row r="73" spans="1:8" ht="22.5" customHeight="1">
      <c r="A73" s="113" t="s">
        <v>74</v>
      </c>
      <c r="B73" s="113"/>
      <c r="C73" s="113"/>
      <c r="D73" s="113"/>
      <c r="E73" s="113"/>
      <c r="F73" s="113"/>
      <c r="G73" s="113"/>
      <c r="H73" s="113"/>
    </row>
    <row r="74" spans="1:8" ht="39" customHeight="1">
      <c r="A74" s="114" t="s">
        <v>81</v>
      </c>
      <c r="B74" s="113"/>
      <c r="C74" s="113"/>
      <c r="D74" s="113"/>
      <c r="E74" s="113"/>
      <c r="F74" s="113"/>
      <c r="G74" s="113"/>
      <c r="H74" s="113"/>
    </row>
  </sheetData>
  <sheetProtection/>
  <mergeCells count="181">
    <mergeCell ref="M4:O6"/>
    <mergeCell ref="B7:C7"/>
    <mergeCell ref="D7:E7"/>
    <mergeCell ref="B14:D14"/>
    <mergeCell ref="B8:S9"/>
    <mergeCell ref="B13:D13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D28:E28"/>
    <mergeCell ref="K28:L28"/>
    <mergeCell ref="B29:C29"/>
    <mergeCell ref="D29:E29"/>
    <mergeCell ref="K29:L29"/>
    <mergeCell ref="B28:C28"/>
    <mergeCell ref="T30:T31"/>
    <mergeCell ref="B32:S32"/>
    <mergeCell ref="B33:G34"/>
    <mergeCell ref="H33:L34"/>
    <mergeCell ref="M33:S34"/>
    <mergeCell ref="T33:T34"/>
    <mergeCell ref="B30:S31"/>
    <mergeCell ref="D35:E35"/>
    <mergeCell ref="K35:L35"/>
    <mergeCell ref="B36:C36"/>
    <mergeCell ref="D36:E36"/>
    <mergeCell ref="K36:L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O64:R65"/>
    <mergeCell ref="H69:O69"/>
    <mergeCell ref="I64:I65"/>
    <mergeCell ref="R68:T68"/>
    <mergeCell ref="M64:M65"/>
    <mergeCell ref="N60:N61"/>
    <mergeCell ref="O60:R61"/>
    <mergeCell ref="S60:S61"/>
    <mergeCell ref="T60:T61"/>
    <mergeCell ref="M62:M63"/>
    <mergeCell ref="N62:N63"/>
    <mergeCell ref="O62:R63"/>
    <mergeCell ref="R70:T70"/>
    <mergeCell ref="S62:S63"/>
    <mergeCell ref="T62:T63"/>
    <mergeCell ref="R69:T69"/>
    <mergeCell ref="S64:S65"/>
    <mergeCell ref="T64:T65"/>
    <mergeCell ref="N64:N65"/>
    <mergeCell ref="A8:A9"/>
    <mergeCell ref="A11:A12"/>
    <mergeCell ref="A15:A16"/>
    <mergeCell ref="A18:A19"/>
    <mergeCell ref="A22:A23"/>
    <mergeCell ref="A24:A25"/>
    <mergeCell ref="A68:B68"/>
    <mergeCell ref="A66:B67"/>
    <mergeCell ref="B35:C35"/>
    <mergeCell ref="A26:A27"/>
    <mergeCell ref="A40:A41"/>
    <mergeCell ref="A30:A31"/>
    <mergeCell ref="A33:A34"/>
    <mergeCell ref="A37:A38"/>
    <mergeCell ref="A60:A61"/>
    <mergeCell ref="A70:B70"/>
    <mergeCell ref="K64:L65"/>
    <mergeCell ref="C68:G68"/>
    <mergeCell ref="A64:A65"/>
    <mergeCell ref="B64:C65"/>
    <mergeCell ref="G64:G65"/>
    <mergeCell ref="B60:C61"/>
    <mergeCell ref="D60:E61"/>
    <mergeCell ref="J60:J61"/>
    <mergeCell ref="B57:C57"/>
    <mergeCell ref="D57:E57"/>
    <mergeCell ref="B51:S52"/>
    <mergeCell ref="D49:E49"/>
    <mergeCell ref="K49:L49"/>
    <mergeCell ref="B50:C50"/>
    <mergeCell ref="D50:E50"/>
    <mergeCell ref="K50:L50"/>
    <mergeCell ref="B49:C4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K4:L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62:C63"/>
    <mergeCell ref="D62:E63"/>
    <mergeCell ref="F62:F63"/>
    <mergeCell ref="A69:B69"/>
    <mergeCell ref="C69:G69"/>
    <mergeCell ref="A62:A63"/>
    <mergeCell ref="C66:G67"/>
    <mergeCell ref="H62:H63"/>
    <mergeCell ref="G62:G63"/>
    <mergeCell ref="L62:L63"/>
    <mergeCell ref="J64:J65"/>
    <mergeCell ref="I62:I63"/>
    <mergeCell ref="J62:J63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3.5">
      <c r="A1" s="221" t="s">
        <v>45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4.25" thickBot="1">
      <c r="A2" s="222" t="s">
        <v>59</v>
      </c>
      <c r="B2" s="223"/>
      <c r="C2" s="223"/>
      <c r="D2" s="223"/>
      <c r="E2" s="223"/>
      <c r="F2" s="223"/>
      <c r="G2" s="223"/>
      <c r="L2" s="222" t="s">
        <v>61</v>
      </c>
      <c r="M2" s="222"/>
      <c r="N2" s="222"/>
      <c r="O2" s="222"/>
      <c r="P2" s="222"/>
      <c r="Q2" s="222"/>
      <c r="R2" s="222"/>
    </row>
    <row r="3" spans="1:18" ht="15.75" customHeight="1" thickTop="1">
      <c r="A3" s="101" t="s">
        <v>6</v>
      </c>
      <c r="B3" s="124" t="s">
        <v>7</v>
      </c>
      <c r="C3" s="103"/>
      <c r="D3" s="103"/>
      <c r="E3" s="103"/>
      <c r="F3" s="91"/>
      <c r="G3" s="79" t="s">
        <v>8</v>
      </c>
      <c r="H3" s="124" t="s">
        <v>7</v>
      </c>
      <c r="I3" s="103"/>
      <c r="J3" s="91"/>
      <c r="K3" s="124" t="s">
        <v>8</v>
      </c>
      <c r="L3" s="91"/>
      <c r="M3" s="124" t="s">
        <v>7</v>
      </c>
      <c r="N3" s="103"/>
      <c r="O3" s="103"/>
      <c r="P3" s="91"/>
      <c r="Q3" s="79" t="s">
        <v>8</v>
      </c>
      <c r="R3" s="85" t="s">
        <v>46</v>
      </c>
    </row>
    <row r="4" spans="1:18" ht="15.75" customHeight="1" thickBot="1">
      <c r="A4" s="88"/>
      <c r="B4" s="92"/>
      <c r="C4" s="93"/>
      <c r="D4" s="93"/>
      <c r="E4" s="93"/>
      <c r="F4" s="94"/>
      <c r="G4" s="80"/>
      <c r="H4" s="92"/>
      <c r="I4" s="93"/>
      <c r="J4" s="94"/>
      <c r="K4" s="90"/>
      <c r="L4" s="78"/>
      <c r="M4" s="92"/>
      <c r="N4" s="93"/>
      <c r="O4" s="93"/>
      <c r="P4" s="94"/>
      <c r="Q4" s="258"/>
      <c r="R4" s="256"/>
    </row>
    <row r="5" spans="1:18" ht="15.75" thickBot="1">
      <c r="A5" s="89"/>
      <c r="B5" s="26">
        <v>1</v>
      </c>
      <c r="C5" s="28"/>
      <c r="D5" s="196">
        <v>2</v>
      </c>
      <c r="E5" s="197"/>
      <c r="F5" s="24">
        <v>3</v>
      </c>
      <c r="G5" s="134"/>
      <c r="H5" s="24">
        <v>1</v>
      </c>
      <c r="I5" s="24">
        <v>2</v>
      </c>
      <c r="J5" s="24">
        <v>3</v>
      </c>
      <c r="K5" s="92"/>
      <c r="L5" s="94"/>
      <c r="M5" s="26">
        <v>1</v>
      </c>
      <c r="N5" s="28"/>
      <c r="O5" s="24">
        <v>2</v>
      </c>
      <c r="P5" s="24">
        <v>3</v>
      </c>
      <c r="Q5" s="259"/>
      <c r="R5" s="257"/>
    </row>
    <row r="6" spans="1:18" ht="13.5">
      <c r="A6" s="154" t="s">
        <v>42</v>
      </c>
      <c r="B6" s="250" t="s">
        <v>47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2"/>
      <c r="R6" s="246"/>
    </row>
    <row r="7" spans="1:18" ht="14.25" thickBot="1">
      <c r="A7" s="155"/>
      <c r="B7" s="253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  <c r="R7" s="247"/>
    </row>
    <row r="8" spans="1:18" ht="17.25" thickBot="1">
      <c r="A8" s="19" t="s">
        <v>48</v>
      </c>
      <c r="B8" s="196">
        <v>395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197"/>
      <c r="R8" s="40"/>
    </row>
    <row r="9" spans="1:18" ht="13.5">
      <c r="A9" s="154" t="s">
        <v>41</v>
      </c>
      <c r="B9" s="250" t="s">
        <v>67</v>
      </c>
      <c r="C9" s="251"/>
      <c r="D9" s="251"/>
      <c r="E9" s="251"/>
      <c r="F9" s="251"/>
      <c r="G9" s="252"/>
      <c r="H9" s="250"/>
      <c r="I9" s="251"/>
      <c r="J9" s="251"/>
      <c r="K9" s="251"/>
      <c r="L9" s="252"/>
      <c r="M9" s="250"/>
      <c r="N9" s="251"/>
      <c r="O9" s="251"/>
      <c r="P9" s="251"/>
      <c r="Q9" s="252"/>
      <c r="R9" s="246"/>
    </row>
    <row r="10" spans="1:18" ht="14.25" thickBot="1">
      <c r="A10" s="155"/>
      <c r="B10" s="253" t="s">
        <v>68</v>
      </c>
      <c r="C10" s="254"/>
      <c r="D10" s="254"/>
      <c r="E10" s="254"/>
      <c r="F10" s="254"/>
      <c r="G10" s="255"/>
      <c r="H10" s="253"/>
      <c r="I10" s="254"/>
      <c r="J10" s="254"/>
      <c r="K10" s="254"/>
      <c r="L10" s="255"/>
      <c r="M10" s="253"/>
      <c r="N10" s="254"/>
      <c r="O10" s="254"/>
      <c r="P10" s="254"/>
      <c r="Q10" s="255"/>
      <c r="R10" s="247"/>
    </row>
    <row r="11" spans="1:18" ht="17.25" thickBot="1">
      <c r="A11" s="19" t="s">
        <v>11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96"/>
      <c r="O11" s="197"/>
      <c r="P11" s="24"/>
      <c r="Q11" s="29"/>
      <c r="R11" s="40">
        <v>168</v>
      </c>
    </row>
    <row r="12" spans="1:18" ht="17.25" thickBot="1">
      <c r="A12" s="20" t="s">
        <v>13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00"/>
      <c r="O12" s="201"/>
      <c r="P12" s="14"/>
      <c r="Q12" s="34"/>
      <c r="R12" s="43">
        <f>R11*B8</f>
        <v>66360</v>
      </c>
    </row>
    <row r="13" spans="1:18" ht="14.25" thickTop="1">
      <c r="A13" s="101" t="s">
        <v>42</v>
      </c>
      <c r="B13" s="115" t="s">
        <v>49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16"/>
      <c r="R13" s="242"/>
    </row>
    <row r="14" spans="1:18" ht="14.25" thickBot="1">
      <c r="A14" s="155"/>
      <c r="B14" s="253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5"/>
      <c r="R14" s="247"/>
    </row>
    <row r="15" spans="1:18" ht="17.25" thickBot="1">
      <c r="A15" s="19" t="s">
        <v>48</v>
      </c>
      <c r="B15" s="196">
        <v>11885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197"/>
      <c r="R15" s="40"/>
    </row>
    <row r="16" spans="1:18" ht="14.25" customHeight="1" thickTop="1">
      <c r="A16" s="154" t="s">
        <v>41</v>
      </c>
      <c r="B16" s="186" t="s">
        <v>50</v>
      </c>
      <c r="C16" s="187"/>
      <c r="D16" s="187"/>
      <c r="E16" s="187"/>
      <c r="F16" s="187"/>
      <c r="G16" s="208"/>
      <c r="H16" s="186"/>
      <c r="I16" s="187"/>
      <c r="J16" s="187"/>
      <c r="K16" s="187"/>
      <c r="L16" s="208"/>
      <c r="M16" s="124"/>
      <c r="N16" s="103"/>
      <c r="O16" s="103"/>
      <c r="P16" s="103"/>
      <c r="Q16" s="91"/>
      <c r="R16" s="246"/>
    </row>
    <row r="17" spans="1:18" ht="15" customHeight="1" thickBot="1">
      <c r="A17" s="155"/>
      <c r="B17" s="92"/>
      <c r="C17" s="93"/>
      <c r="D17" s="93"/>
      <c r="E17" s="93"/>
      <c r="F17" s="93"/>
      <c r="G17" s="94"/>
      <c r="H17" s="92"/>
      <c r="I17" s="93"/>
      <c r="J17" s="93"/>
      <c r="K17" s="93"/>
      <c r="L17" s="94"/>
      <c r="M17" s="140"/>
      <c r="N17" s="141"/>
      <c r="O17" s="141"/>
      <c r="P17" s="141"/>
      <c r="Q17" s="142"/>
      <c r="R17" s="247"/>
    </row>
    <row r="18" spans="1:18" ht="17.25" thickBot="1">
      <c r="A18" s="19" t="s">
        <v>16</v>
      </c>
      <c r="B18" s="26">
        <v>38</v>
      </c>
      <c r="C18" s="28"/>
      <c r="D18" s="196">
        <v>40</v>
      </c>
      <c r="E18" s="197"/>
      <c r="F18" s="24">
        <v>40</v>
      </c>
      <c r="G18" s="29">
        <v>39.33</v>
      </c>
      <c r="H18" s="24"/>
      <c r="I18" s="24"/>
      <c r="J18" s="24"/>
      <c r="K18" s="248"/>
      <c r="L18" s="249"/>
      <c r="M18" s="24"/>
      <c r="N18" s="196"/>
      <c r="O18" s="197"/>
      <c r="P18" s="24"/>
      <c r="Q18" s="29"/>
      <c r="R18" s="40">
        <v>39</v>
      </c>
    </row>
    <row r="19" spans="1:18" ht="17.25" thickBot="1">
      <c r="A19" s="20" t="s">
        <v>13</v>
      </c>
      <c r="B19" s="31">
        <f>B18*B15</f>
        <v>451630</v>
      </c>
      <c r="C19" s="33"/>
      <c r="D19" s="200">
        <f>D18*B15</f>
        <v>475400</v>
      </c>
      <c r="E19" s="201"/>
      <c r="F19" s="14">
        <f>F18*B15</f>
        <v>475400</v>
      </c>
      <c r="G19" s="34">
        <f>G18*B15</f>
        <v>467437.05</v>
      </c>
      <c r="H19" s="14"/>
      <c r="I19" s="14"/>
      <c r="J19" s="14"/>
      <c r="K19" s="202"/>
      <c r="L19" s="203"/>
      <c r="M19" s="14"/>
      <c r="N19" s="200"/>
      <c r="O19" s="201"/>
      <c r="P19" s="14"/>
      <c r="Q19" s="14"/>
      <c r="R19" s="43">
        <f>R18*B15</f>
        <v>463515</v>
      </c>
    </row>
    <row r="20" spans="1:18" ht="14.25" thickTop="1">
      <c r="A20" s="101" t="s">
        <v>42</v>
      </c>
      <c r="B20" s="115" t="s">
        <v>51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16"/>
      <c r="R20" s="85"/>
    </row>
    <row r="21" spans="1:18" ht="14.25" thickBot="1">
      <c r="A21" s="95"/>
      <c r="B21" s="117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18"/>
      <c r="R21" s="162"/>
    </row>
    <row r="22" spans="1:18" ht="18" thickBot="1" thickTop="1">
      <c r="A22" s="20" t="s">
        <v>48</v>
      </c>
      <c r="B22" s="167">
        <v>4820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168"/>
      <c r="R22" s="43"/>
    </row>
    <row r="23" spans="1:18" ht="15.75" thickTop="1">
      <c r="A23" s="101" t="s">
        <v>41</v>
      </c>
      <c r="B23" s="124" t="s">
        <v>76</v>
      </c>
      <c r="C23" s="103"/>
      <c r="D23" s="103"/>
      <c r="E23" s="103"/>
      <c r="F23" s="103"/>
      <c r="G23" s="91"/>
      <c r="H23" s="124"/>
      <c r="I23" s="103"/>
      <c r="J23" s="103"/>
      <c r="K23" s="103"/>
      <c r="L23" s="91"/>
      <c r="M23" s="124"/>
      <c r="N23" s="103"/>
      <c r="O23" s="103"/>
      <c r="P23" s="103"/>
      <c r="Q23" s="91"/>
      <c r="R23" s="242"/>
    </row>
    <row r="24" spans="1:18" ht="15.75" thickBot="1">
      <c r="A24" s="95"/>
      <c r="B24" s="140"/>
      <c r="C24" s="141"/>
      <c r="D24" s="141"/>
      <c r="E24" s="141"/>
      <c r="F24" s="141"/>
      <c r="G24" s="142"/>
      <c r="H24" s="140"/>
      <c r="I24" s="141"/>
      <c r="J24" s="141"/>
      <c r="K24" s="141"/>
      <c r="L24" s="142"/>
      <c r="M24" s="140"/>
      <c r="N24" s="141"/>
      <c r="O24" s="141"/>
      <c r="P24" s="141"/>
      <c r="Q24" s="142"/>
      <c r="R24" s="243"/>
    </row>
    <row r="25" spans="1:18" ht="18" thickBot="1" thickTop="1">
      <c r="A25" s="20" t="s">
        <v>16</v>
      </c>
      <c r="B25" s="14">
        <v>45</v>
      </c>
      <c r="C25" s="81">
        <v>32</v>
      </c>
      <c r="D25" s="82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43"/>
      <c r="L25" s="144"/>
      <c r="M25" s="14"/>
      <c r="N25" s="81"/>
      <c r="O25" s="82"/>
      <c r="P25" s="14"/>
      <c r="Q25" s="34"/>
      <c r="R25" s="43">
        <v>43</v>
      </c>
    </row>
    <row r="26" spans="1:18" ht="18" thickBot="1" thickTop="1">
      <c r="A26" s="20" t="s">
        <v>13</v>
      </c>
      <c r="B26" s="38">
        <f>B25*B22</f>
        <v>216900</v>
      </c>
      <c r="C26" s="36"/>
      <c r="D26" s="81">
        <f>E25*B22</f>
        <v>183160</v>
      </c>
      <c r="E26" s="82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3">
        <f>K25*B22</f>
        <v>0</v>
      </c>
      <c r="L26" s="144"/>
      <c r="M26" s="14"/>
      <c r="N26" s="81"/>
      <c r="O26" s="82"/>
      <c r="P26" s="14"/>
      <c r="Q26" s="34"/>
      <c r="R26" s="43">
        <f>R25*B22</f>
        <v>207260</v>
      </c>
    </row>
    <row r="27" spans="1:18" ht="14.25" thickTop="1">
      <c r="A27" s="101" t="s">
        <v>42</v>
      </c>
      <c r="B27" s="124" t="s">
        <v>52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91"/>
      <c r="R27" s="242"/>
    </row>
    <row r="28" spans="1:18" ht="14.25" thickBot="1">
      <c r="A28" s="95"/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  <c r="R28" s="243"/>
    </row>
    <row r="29" spans="1:18" ht="18" thickBot="1" thickTop="1">
      <c r="A29" s="20" t="s">
        <v>48</v>
      </c>
      <c r="B29" s="167">
        <v>1400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168"/>
      <c r="R29" s="43"/>
    </row>
    <row r="30" spans="1:18" ht="15" customHeight="1" thickTop="1">
      <c r="A30" s="101" t="s">
        <v>41</v>
      </c>
      <c r="B30" s="124" t="s">
        <v>71</v>
      </c>
      <c r="C30" s="103"/>
      <c r="D30" s="103"/>
      <c r="E30" s="103"/>
      <c r="F30" s="103"/>
      <c r="G30" s="91"/>
      <c r="H30" s="115" t="s">
        <v>69</v>
      </c>
      <c r="I30" s="156"/>
      <c r="J30" s="156"/>
      <c r="K30" s="156"/>
      <c r="L30" s="116"/>
      <c r="M30" s="115"/>
      <c r="N30" s="156"/>
      <c r="O30" s="156"/>
      <c r="P30" s="156"/>
      <c r="Q30" s="116"/>
      <c r="R30" s="242"/>
    </row>
    <row r="31" spans="1:18" ht="15" customHeight="1" thickBot="1">
      <c r="A31" s="95"/>
      <c r="B31" s="140"/>
      <c r="C31" s="141"/>
      <c r="D31" s="141"/>
      <c r="E31" s="141"/>
      <c r="F31" s="141"/>
      <c r="G31" s="142"/>
      <c r="H31" s="117"/>
      <c r="I31" s="174"/>
      <c r="J31" s="174"/>
      <c r="K31" s="174"/>
      <c r="L31" s="118"/>
      <c r="M31" s="117"/>
      <c r="N31" s="174"/>
      <c r="O31" s="174"/>
      <c r="P31" s="174"/>
      <c r="Q31" s="118"/>
      <c r="R31" s="243"/>
    </row>
    <row r="32" spans="1:18" ht="18" thickBot="1" thickTop="1">
      <c r="A32" s="20" t="s">
        <v>16</v>
      </c>
      <c r="B32" s="38">
        <v>280</v>
      </c>
      <c r="C32" s="36"/>
      <c r="D32" s="81">
        <v>342</v>
      </c>
      <c r="E32" s="82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43">
        <v>313</v>
      </c>
      <c r="L32" s="144"/>
      <c r="M32" s="14"/>
      <c r="N32" s="81"/>
      <c r="O32" s="82"/>
      <c r="P32" s="14"/>
      <c r="Q32" s="34"/>
      <c r="R32" s="43">
        <v>313</v>
      </c>
    </row>
    <row r="33" spans="1:18" ht="18" thickBot="1" thickTop="1">
      <c r="A33" s="20" t="s">
        <v>13</v>
      </c>
      <c r="B33" s="38">
        <f>B32*B29</f>
        <v>392000</v>
      </c>
      <c r="C33" s="36"/>
      <c r="D33" s="81">
        <f>D32*B29</f>
        <v>478800</v>
      </c>
      <c r="E33" s="82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3">
        <f>K32*B29</f>
        <v>438200</v>
      </c>
      <c r="L33" s="144"/>
      <c r="M33" s="14"/>
      <c r="N33" s="81"/>
      <c r="O33" s="82"/>
      <c r="P33" s="14"/>
      <c r="Q33" s="34"/>
      <c r="R33" s="43">
        <f>R32*B29</f>
        <v>438200</v>
      </c>
    </row>
    <row r="34" spans="1:18" ht="14.25" thickTop="1">
      <c r="A34" s="101" t="s">
        <v>42</v>
      </c>
      <c r="B34" s="124" t="s">
        <v>53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91"/>
      <c r="R34" s="242"/>
    </row>
    <row r="35" spans="1:18" ht="14.25" thickBot="1">
      <c r="A35" s="95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243"/>
    </row>
    <row r="36" spans="1:18" ht="18" thickBot="1" thickTop="1">
      <c r="A36" s="20" t="s">
        <v>48</v>
      </c>
      <c r="B36" s="98">
        <v>4740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99"/>
      <c r="R36" s="43"/>
    </row>
    <row r="37" spans="1:18" ht="14.25" thickTop="1">
      <c r="A37" s="101" t="s">
        <v>41</v>
      </c>
      <c r="B37" s="124" t="s">
        <v>54</v>
      </c>
      <c r="C37" s="103"/>
      <c r="D37" s="103"/>
      <c r="E37" s="103"/>
      <c r="F37" s="103"/>
      <c r="G37" s="91"/>
      <c r="H37" s="115"/>
      <c r="I37" s="156"/>
      <c r="J37" s="156"/>
      <c r="K37" s="156"/>
      <c r="L37" s="116"/>
      <c r="M37" s="115"/>
      <c r="N37" s="156"/>
      <c r="O37" s="156"/>
      <c r="P37" s="156"/>
      <c r="Q37" s="116"/>
      <c r="R37" s="85"/>
    </row>
    <row r="38" spans="1:18" ht="14.25" thickBot="1">
      <c r="A38" s="95"/>
      <c r="B38" s="140"/>
      <c r="C38" s="141"/>
      <c r="D38" s="141"/>
      <c r="E38" s="141"/>
      <c r="F38" s="141"/>
      <c r="G38" s="142"/>
      <c r="H38" s="117"/>
      <c r="I38" s="174"/>
      <c r="J38" s="174"/>
      <c r="K38" s="174"/>
      <c r="L38" s="118"/>
      <c r="M38" s="117"/>
      <c r="N38" s="174"/>
      <c r="O38" s="174"/>
      <c r="P38" s="174"/>
      <c r="Q38" s="118"/>
      <c r="R38" s="162"/>
    </row>
    <row r="39" spans="1:18" ht="16.5" thickBot="1" thickTop="1">
      <c r="A39" s="20" t="s">
        <v>16</v>
      </c>
      <c r="B39" s="38">
        <v>140</v>
      </c>
      <c r="C39" s="36"/>
      <c r="D39" s="81">
        <v>123</v>
      </c>
      <c r="E39" s="82"/>
      <c r="F39" s="14">
        <v>160</v>
      </c>
      <c r="G39" s="34">
        <v>141</v>
      </c>
      <c r="H39" s="14"/>
      <c r="I39" s="14"/>
      <c r="J39" s="14"/>
      <c r="K39" s="143"/>
      <c r="L39" s="144"/>
      <c r="M39" s="38"/>
      <c r="N39" s="36"/>
      <c r="O39" s="14"/>
      <c r="P39" s="14"/>
      <c r="Q39" s="34"/>
      <c r="R39" s="37">
        <v>141</v>
      </c>
    </row>
    <row r="40" spans="1:18" ht="16.5" thickBot="1" thickTop="1">
      <c r="A40" s="20" t="s">
        <v>13</v>
      </c>
      <c r="B40" s="38">
        <f>B39*B36</f>
        <v>663600</v>
      </c>
      <c r="C40" s="36"/>
      <c r="D40" s="81">
        <f>D39*B36</f>
        <v>583020</v>
      </c>
      <c r="E40" s="82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3">
        <f>K39*B36</f>
        <v>0</v>
      </c>
      <c r="L40" s="144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6.5" thickBot="1" thickTop="1">
      <c r="A41" s="20" t="s">
        <v>24</v>
      </c>
      <c r="B41" s="60"/>
      <c r="C41" s="57"/>
      <c r="D41" s="59"/>
      <c r="E41" s="57"/>
      <c r="F41" s="56"/>
      <c r="G41" s="56"/>
      <c r="H41" s="56"/>
      <c r="I41" s="56"/>
      <c r="J41" s="56"/>
      <c r="K41" s="98"/>
      <c r="L41" s="99"/>
      <c r="M41" s="47"/>
      <c r="N41" s="46"/>
      <c r="O41" s="56"/>
      <c r="P41" s="14"/>
      <c r="Q41" s="56"/>
      <c r="R41" s="23"/>
    </row>
    <row r="42" spans="1:18" ht="16.5" thickBot="1" thickTop="1">
      <c r="A42" s="20" t="s">
        <v>25</v>
      </c>
      <c r="B42" s="38"/>
      <c r="C42" s="36"/>
      <c r="D42" s="45"/>
      <c r="E42" s="46"/>
      <c r="F42" s="14"/>
      <c r="G42" s="14"/>
      <c r="H42" s="44"/>
      <c r="I42" s="44"/>
      <c r="J42" s="14"/>
      <c r="K42" s="167"/>
      <c r="L42" s="168"/>
      <c r="M42" s="47"/>
      <c r="N42" s="46"/>
      <c r="O42" s="44"/>
      <c r="P42" s="14"/>
      <c r="Q42" s="44"/>
      <c r="R42" s="23"/>
    </row>
    <row r="43" spans="1:18" ht="15.75" thickTop="1">
      <c r="A43" s="101" t="s">
        <v>43</v>
      </c>
      <c r="B43" s="227">
        <f>B40+B33+B26+B19+B12</f>
        <v>1795230</v>
      </c>
      <c r="C43" s="22"/>
      <c r="D43" s="48"/>
      <c r="E43" s="147">
        <f>D40+D33+D26+D19</f>
        <v>1720380</v>
      </c>
      <c r="F43" s="227">
        <f>F33+F26+F19</f>
        <v>697120</v>
      </c>
      <c r="G43" s="227">
        <f>G40+G33+G26+G19+G12</f>
        <v>1845061.7</v>
      </c>
      <c r="H43" s="96">
        <f>H40+H33+H26+H19+H12</f>
        <v>0</v>
      </c>
      <c r="I43" s="96">
        <v>0</v>
      </c>
      <c r="J43" s="227">
        <v>0</v>
      </c>
      <c r="K43" s="146">
        <f>K40+K33+K26+K19+L12</f>
        <v>438200</v>
      </c>
      <c r="L43" s="147"/>
      <c r="M43" s="146">
        <v>0</v>
      </c>
      <c r="N43" s="147"/>
      <c r="O43" s="96">
        <f>N12</f>
        <v>0</v>
      </c>
      <c r="P43" s="227">
        <v>0</v>
      </c>
      <c r="Q43" s="96">
        <v>0</v>
      </c>
      <c r="R43" s="169">
        <f>R40+R33+R26+R19+R12</f>
        <v>1843675</v>
      </c>
    </row>
    <row r="44" spans="1:18" ht="15.75" thickBot="1">
      <c r="A44" s="95"/>
      <c r="B44" s="228"/>
      <c r="C44" s="14"/>
      <c r="D44" s="49"/>
      <c r="E44" s="229"/>
      <c r="F44" s="241"/>
      <c r="G44" s="241"/>
      <c r="H44" s="97"/>
      <c r="I44" s="97"/>
      <c r="J44" s="241"/>
      <c r="K44" s="148"/>
      <c r="L44" s="149"/>
      <c r="M44" s="148"/>
      <c r="N44" s="149"/>
      <c r="O44" s="97"/>
      <c r="P44" s="241"/>
      <c r="Q44" s="97"/>
      <c r="R44" s="166"/>
    </row>
    <row r="45" spans="1:18" ht="30.75" customHeight="1" thickTop="1">
      <c r="A45" s="101" t="s">
        <v>26</v>
      </c>
      <c r="B45" s="226">
        <v>40578</v>
      </c>
      <c r="C45" s="22"/>
      <c r="D45" s="225">
        <v>40578</v>
      </c>
      <c r="E45" s="91"/>
      <c r="F45" s="226">
        <v>40578</v>
      </c>
      <c r="G45" s="79"/>
      <c r="H45" s="226">
        <v>40578</v>
      </c>
      <c r="I45" s="226">
        <v>40578</v>
      </c>
      <c r="J45" s="226">
        <v>40578</v>
      </c>
      <c r="K45" s="4"/>
      <c r="L45" s="91"/>
      <c r="M45" s="226"/>
      <c r="N45" s="22"/>
      <c r="O45" s="226"/>
      <c r="P45" s="226"/>
      <c r="Q45" s="79"/>
      <c r="R45" s="85"/>
    </row>
    <row r="46" spans="1:18" ht="15.75" thickBot="1">
      <c r="A46" s="102"/>
      <c r="B46" s="216"/>
      <c r="C46" s="14"/>
      <c r="D46" s="219"/>
      <c r="E46" s="220"/>
      <c r="F46" s="216"/>
      <c r="G46" s="231"/>
      <c r="H46" s="216"/>
      <c r="I46" s="216"/>
      <c r="J46" s="216"/>
      <c r="K46" s="16"/>
      <c r="L46" s="220"/>
      <c r="M46" s="216"/>
      <c r="N46" s="14"/>
      <c r="O46" s="216"/>
      <c r="P46" s="216"/>
      <c r="Q46" s="231"/>
      <c r="R46" s="162"/>
    </row>
    <row r="47" spans="1:18" ht="16.5" customHeight="1" thickTop="1">
      <c r="A47" s="101" t="s">
        <v>27</v>
      </c>
      <c r="B47" s="79" t="s">
        <v>79</v>
      </c>
      <c r="C47" s="22"/>
      <c r="D47" s="124" t="s">
        <v>79</v>
      </c>
      <c r="E47" s="91"/>
      <c r="F47" s="79" t="s">
        <v>79</v>
      </c>
      <c r="G47" s="79"/>
      <c r="H47" s="79" t="s">
        <v>79</v>
      </c>
      <c r="I47" s="79" t="s">
        <v>79</v>
      </c>
      <c r="J47" s="79" t="s">
        <v>79</v>
      </c>
      <c r="K47" s="4"/>
      <c r="L47" s="91"/>
      <c r="M47" s="79"/>
      <c r="N47" s="22"/>
      <c r="O47" s="79"/>
      <c r="P47" s="79"/>
      <c r="Q47" s="79"/>
      <c r="R47" s="85"/>
    </row>
    <row r="48" spans="1:18" ht="15">
      <c r="A48" s="88"/>
      <c r="B48" s="215"/>
      <c r="C48" s="15"/>
      <c r="D48" s="217"/>
      <c r="E48" s="218"/>
      <c r="F48" s="215"/>
      <c r="G48" s="80"/>
      <c r="H48" s="215"/>
      <c r="I48" s="215"/>
      <c r="J48" s="215"/>
      <c r="K48" s="39"/>
      <c r="L48" s="136"/>
      <c r="M48" s="215"/>
      <c r="N48" s="15"/>
      <c r="O48" s="215"/>
      <c r="P48" s="215"/>
      <c r="Q48" s="80"/>
      <c r="R48" s="238"/>
    </row>
    <row r="49" spans="1:18" ht="15.75" thickBot="1">
      <c r="A49" s="102"/>
      <c r="B49" s="216"/>
      <c r="C49" s="54"/>
      <c r="D49" s="219"/>
      <c r="E49" s="220"/>
      <c r="F49" s="216"/>
      <c r="G49" s="231"/>
      <c r="H49" s="216"/>
      <c r="I49" s="216"/>
      <c r="J49" s="216"/>
      <c r="K49" s="16"/>
      <c r="L49" s="220"/>
      <c r="M49" s="216"/>
      <c r="N49" s="54"/>
      <c r="O49" s="216"/>
      <c r="P49" s="216"/>
      <c r="Q49" s="231"/>
      <c r="R49" s="162"/>
    </row>
    <row r="50" spans="1:18" ht="14.25" customHeight="1" thickTop="1">
      <c r="A50" s="150" t="s">
        <v>28</v>
      </c>
      <c r="B50" s="151"/>
      <c r="C50" s="124" t="s">
        <v>29</v>
      </c>
      <c r="D50" s="103"/>
      <c r="E50" s="103"/>
      <c r="F50" s="103"/>
      <c r="G50" s="91"/>
      <c r="H50" s="232" t="s">
        <v>30</v>
      </c>
      <c r="I50" s="233"/>
      <c r="J50" s="233"/>
      <c r="K50" s="233"/>
      <c r="L50" s="233"/>
      <c r="M50" s="233"/>
      <c r="N50" s="233"/>
      <c r="O50" s="233"/>
      <c r="P50" s="234"/>
      <c r="Q50" s="239"/>
      <c r="R50" s="240"/>
    </row>
    <row r="51" spans="1:18" ht="31.5" customHeight="1" thickBot="1">
      <c r="A51" s="152"/>
      <c r="B51" s="153"/>
      <c r="C51" s="92"/>
      <c r="D51" s="93"/>
      <c r="E51" s="93"/>
      <c r="F51" s="93"/>
      <c r="G51" s="94"/>
      <c r="H51" s="235" t="s">
        <v>31</v>
      </c>
      <c r="I51" s="236"/>
      <c r="J51" s="236"/>
      <c r="K51" s="236"/>
      <c r="L51" s="236"/>
      <c r="M51" s="236"/>
      <c r="N51" s="236"/>
      <c r="O51" s="236"/>
      <c r="P51" s="237"/>
      <c r="Q51" s="159"/>
      <c r="R51" s="160"/>
    </row>
    <row r="52" spans="1:18" ht="15.75" thickBot="1">
      <c r="A52" s="121" t="s">
        <v>32</v>
      </c>
      <c r="B52" s="106"/>
      <c r="C52" s="121" t="s">
        <v>33</v>
      </c>
      <c r="D52" s="230"/>
      <c r="E52" s="230"/>
      <c r="F52" s="230"/>
      <c r="G52" s="106"/>
      <c r="H52" s="121" t="s">
        <v>55</v>
      </c>
      <c r="I52" s="230"/>
      <c r="J52" s="230"/>
      <c r="K52" s="230"/>
      <c r="L52" s="230"/>
      <c r="M52" s="230"/>
      <c r="N52" s="230"/>
      <c r="O52" s="230"/>
      <c r="P52" s="106"/>
      <c r="Q52" s="159"/>
      <c r="R52" s="160"/>
    </row>
    <row r="53" spans="1:18" ht="15.75" thickBot="1">
      <c r="A53" s="121" t="s">
        <v>35</v>
      </c>
      <c r="B53" s="106"/>
      <c r="C53" s="121" t="s">
        <v>56</v>
      </c>
      <c r="D53" s="230"/>
      <c r="E53" s="230"/>
      <c r="F53" s="230"/>
      <c r="G53" s="106"/>
      <c r="H53" s="121" t="s">
        <v>57</v>
      </c>
      <c r="I53" s="230"/>
      <c r="J53" s="230"/>
      <c r="K53" s="230"/>
      <c r="L53" s="230"/>
      <c r="M53" s="230"/>
      <c r="N53" s="230"/>
      <c r="O53" s="230"/>
      <c r="P53" s="106"/>
      <c r="Q53" s="159"/>
      <c r="R53" s="160"/>
    </row>
    <row r="54" spans="1:18" ht="15.75" thickBot="1">
      <c r="A54" s="121" t="s">
        <v>36</v>
      </c>
      <c r="B54" s="106"/>
      <c r="C54" s="121" t="s">
        <v>70</v>
      </c>
      <c r="D54" s="230"/>
      <c r="E54" s="230"/>
      <c r="F54" s="230"/>
      <c r="G54" s="106"/>
      <c r="H54" s="121" t="s">
        <v>58</v>
      </c>
      <c r="I54" s="230"/>
      <c r="J54" s="230"/>
      <c r="K54" s="230"/>
      <c r="L54" s="230"/>
      <c r="M54" s="230"/>
      <c r="N54" s="230"/>
      <c r="O54" s="230"/>
      <c r="P54" s="106"/>
      <c r="Q54" s="159"/>
      <c r="R54" s="160"/>
    </row>
    <row r="56" spans="1:6" ht="15">
      <c r="A56" s="224" t="s">
        <v>78</v>
      </c>
      <c r="B56" s="113"/>
      <c r="C56" s="113"/>
      <c r="D56" s="113"/>
      <c r="E56" s="113"/>
      <c r="F56" s="113"/>
    </row>
    <row r="57" spans="1:12" ht="15">
      <c r="A57" s="224" t="s">
        <v>63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1:7" ht="15">
      <c r="A58" s="224" t="s">
        <v>82</v>
      </c>
      <c r="B58" s="113"/>
      <c r="C58" s="113"/>
      <c r="D58" s="113"/>
      <c r="E58" s="113"/>
      <c r="F58" s="113"/>
      <c r="G58" s="113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SheetLayoutView="75" workbookViewId="0" topLeftCell="A1">
      <selection activeCell="I48" sqref="A1:I48"/>
    </sheetView>
  </sheetViews>
  <sheetFormatPr defaultColWidth="9.140625" defaultRowHeight="15"/>
  <cols>
    <col min="1" max="1" width="30.140625" style="18" customWidth="1"/>
    <col min="2" max="4" width="22.00390625" style="0" customWidth="1"/>
    <col min="5" max="7" width="22.00390625" style="0" hidden="1" customWidth="1"/>
    <col min="8" max="8" width="11.140625" style="0" hidden="1" customWidth="1"/>
    <col min="9" max="9" width="16.28125" style="0" customWidth="1"/>
  </cols>
  <sheetData>
    <row r="1" spans="1:9" ht="51.75" customHeight="1">
      <c r="A1" s="274" t="s">
        <v>84</v>
      </c>
      <c r="B1" s="274"/>
      <c r="C1" s="274"/>
      <c r="D1" s="274"/>
      <c r="E1" s="274"/>
      <c r="F1" s="274"/>
      <c r="G1" s="274"/>
      <c r="H1" s="274"/>
      <c r="I1" s="274"/>
    </row>
    <row r="2" spans="1:9" ht="17.25">
      <c r="A2" s="69" t="s">
        <v>88</v>
      </c>
      <c r="B2" s="69"/>
      <c r="C2" s="69"/>
      <c r="D2" s="69"/>
      <c r="E2" s="69"/>
      <c r="F2" s="69"/>
      <c r="G2" s="69"/>
      <c r="H2" s="69"/>
      <c r="I2" s="70" t="s">
        <v>85</v>
      </c>
    </row>
    <row r="3" spans="1:9" ht="15" customHeight="1">
      <c r="A3" s="270" t="s">
        <v>6</v>
      </c>
      <c r="B3" s="260" t="s">
        <v>7</v>
      </c>
      <c r="C3" s="260" t="s">
        <v>7</v>
      </c>
      <c r="D3" s="260" t="s">
        <v>7</v>
      </c>
      <c r="E3" s="260" t="s">
        <v>7</v>
      </c>
      <c r="F3" s="260"/>
      <c r="G3" s="260" t="s">
        <v>7</v>
      </c>
      <c r="H3" s="267" t="s">
        <v>8</v>
      </c>
      <c r="I3" s="260" t="s">
        <v>46</v>
      </c>
    </row>
    <row r="4" spans="1:9" ht="15" customHeight="1">
      <c r="A4" s="270"/>
      <c r="B4" s="260"/>
      <c r="C4" s="260"/>
      <c r="D4" s="260"/>
      <c r="E4" s="260"/>
      <c r="F4" s="260"/>
      <c r="G4" s="260"/>
      <c r="H4" s="268"/>
      <c r="I4" s="260"/>
    </row>
    <row r="5" spans="1:9" ht="15">
      <c r="A5" s="270"/>
      <c r="B5" s="62">
        <v>1</v>
      </c>
      <c r="C5" s="62">
        <v>2</v>
      </c>
      <c r="D5" s="62">
        <v>3</v>
      </c>
      <c r="E5" s="62">
        <v>4</v>
      </c>
      <c r="F5" s="62">
        <v>4</v>
      </c>
      <c r="G5" s="62">
        <v>5</v>
      </c>
      <c r="H5" s="269"/>
      <c r="I5" s="266"/>
    </row>
    <row r="6" spans="1:9" ht="144" customHeight="1">
      <c r="A6" s="65" t="s">
        <v>87</v>
      </c>
      <c r="B6" s="261" t="s">
        <v>90</v>
      </c>
      <c r="C6" s="261"/>
      <c r="D6" s="261"/>
      <c r="E6" s="261"/>
      <c r="F6" s="261"/>
      <c r="G6" s="261"/>
      <c r="H6" s="261"/>
      <c r="I6" s="62"/>
    </row>
    <row r="7" spans="1:9" ht="23.25" customHeight="1">
      <c r="A7" s="65" t="s">
        <v>10</v>
      </c>
      <c r="B7" s="260">
        <v>2</v>
      </c>
      <c r="C7" s="260"/>
      <c r="D7" s="260"/>
      <c r="E7" s="260"/>
      <c r="F7" s="260"/>
      <c r="G7" s="260"/>
      <c r="H7" s="260"/>
      <c r="I7" s="62"/>
    </row>
    <row r="8" spans="1:9" ht="23.25" customHeight="1">
      <c r="A8" s="65" t="s">
        <v>41</v>
      </c>
      <c r="B8" s="263" t="s">
        <v>91</v>
      </c>
      <c r="C8" s="264"/>
      <c r="D8" s="264"/>
      <c r="E8" s="264"/>
      <c r="F8" s="264"/>
      <c r="G8" s="264"/>
      <c r="H8" s="265"/>
      <c r="I8" s="62"/>
    </row>
    <row r="9" spans="1:9" ht="23.25" customHeight="1">
      <c r="A9" s="65" t="s">
        <v>11</v>
      </c>
      <c r="B9" s="62">
        <v>65000</v>
      </c>
      <c r="C9" s="62">
        <v>64500</v>
      </c>
      <c r="D9" s="62">
        <v>65500</v>
      </c>
      <c r="E9" s="62"/>
      <c r="F9" s="62"/>
      <c r="G9" s="62"/>
      <c r="H9" s="62"/>
      <c r="I9" s="73">
        <f>(B9+C9+D9)/3</f>
        <v>65000</v>
      </c>
    </row>
    <row r="10" spans="1:9" ht="23.25" customHeight="1">
      <c r="A10" s="65" t="s">
        <v>13</v>
      </c>
      <c r="B10" s="62">
        <f>B7*B9</f>
        <v>130000</v>
      </c>
      <c r="C10" s="62">
        <f>C9*B7</f>
        <v>129000</v>
      </c>
      <c r="D10" s="62">
        <f>B7*D9</f>
        <v>131000</v>
      </c>
      <c r="E10" s="62">
        <f>B7*E9</f>
        <v>0</v>
      </c>
      <c r="F10" s="62"/>
      <c r="G10" s="62">
        <f>B7*G9</f>
        <v>0</v>
      </c>
      <c r="H10" s="62">
        <f>G10</f>
        <v>0</v>
      </c>
      <c r="I10" s="73">
        <f>(B10+C10+D10)/3</f>
        <v>130000</v>
      </c>
    </row>
    <row r="11" spans="1:9" ht="203.25" customHeight="1">
      <c r="A11" s="65" t="s">
        <v>87</v>
      </c>
      <c r="B11" s="261" t="s">
        <v>92</v>
      </c>
      <c r="C11" s="261"/>
      <c r="D11" s="261"/>
      <c r="E11" s="261"/>
      <c r="F11" s="261"/>
      <c r="G11" s="261"/>
      <c r="H11" s="261"/>
      <c r="I11" s="63"/>
    </row>
    <row r="12" spans="1:9" ht="21" customHeight="1">
      <c r="A12" s="65" t="s">
        <v>10</v>
      </c>
      <c r="B12" s="260">
        <v>2</v>
      </c>
      <c r="C12" s="260"/>
      <c r="D12" s="260"/>
      <c r="E12" s="260"/>
      <c r="F12" s="260"/>
      <c r="G12" s="260"/>
      <c r="H12" s="260"/>
      <c r="I12" s="63"/>
    </row>
    <row r="13" spans="1:9" ht="21" customHeight="1">
      <c r="A13" s="65" t="s">
        <v>41</v>
      </c>
      <c r="B13" s="263" t="s">
        <v>98</v>
      </c>
      <c r="C13" s="264"/>
      <c r="D13" s="264"/>
      <c r="E13" s="264"/>
      <c r="F13" s="264"/>
      <c r="G13" s="264"/>
      <c r="H13" s="265"/>
      <c r="I13" s="62"/>
    </row>
    <row r="14" spans="1:9" ht="21" customHeight="1">
      <c r="A14" s="65" t="s">
        <v>11</v>
      </c>
      <c r="B14" s="62">
        <v>25000</v>
      </c>
      <c r="C14" s="62">
        <v>25000</v>
      </c>
      <c r="D14" s="62">
        <v>25000</v>
      </c>
      <c r="E14" s="62"/>
      <c r="F14" s="62"/>
      <c r="G14" s="62"/>
      <c r="H14" s="62">
        <f>G14</f>
        <v>0</v>
      </c>
      <c r="I14" s="73">
        <f>(B14+C14+D14)/3</f>
        <v>25000</v>
      </c>
    </row>
    <row r="15" spans="1:9" ht="21" customHeight="1">
      <c r="A15" s="65" t="s">
        <v>13</v>
      </c>
      <c r="B15" s="62">
        <f>B12*B14</f>
        <v>50000</v>
      </c>
      <c r="C15" s="62">
        <f>C14*B12</f>
        <v>50000</v>
      </c>
      <c r="D15" s="62">
        <f>B12*D14</f>
        <v>50000</v>
      </c>
      <c r="E15" s="62">
        <f>B12*E14</f>
        <v>0</v>
      </c>
      <c r="F15" s="62"/>
      <c r="G15" s="62">
        <f>B12*G14</f>
        <v>0</v>
      </c>
      <c r="H15" s="62">
        <f>G15</f>
        <v>0</v>
      </c>
      <c r="I15" s="73">
        <f>(B15+C15+D15)/3</f>
        <v>50000</v>
      </c>
    </row>
    <row r="16" spans="1:9" ht="167.25" customHeight="1">
      <c r="A16" s="65" t="s">
        <v>42</v>
      </c>
      <c r="B16" s="261" t="s">
        <v>93</v>
      </c>
      <c r="C16" s="261"/>
      <c r="D16" s="261"/>
      <c r="E16" s="261"/>
      <c r="F16" s="261"/>
      <c r="G16" s="261"/>
      <c r="H16" s="261"/>
      <c r="I16" s="63"/>
    </row>
    <row r="17" spans="1:9" ht="21.75" customHeight="1">
      <c r="A17" s="65" t="s">
        <v>10</v>
      </c>
      <c r="B17" s="260">
        <v>2</v>
      </c>
      <c r="C17" s="260"/>
      <c r="D17" s="260"/>
      <c r="E17" s="260"/>
      <c r="F17" s="260"/>
      <c r="G17" s="260"/>
      <c r="H17" s="260"/>
      <c r="I17" s="63"/>
    </row>
    <row r="18" spans="1:9" ht="21.75" customHeight="1">
      <c r="A18" s="65" t="s">
        <v>41</v>
      </c>
      <c r="B18" s="263" t="s">
        <v>97</v>
      </c>
      <c r="C18" s="264"/>
      <c r="D18" s="264"/>
      <c r="E18" s="264"/>
      <c r="F18" s="264"/>
      <c r="G18" s="264"/>
      <c r="H18" s="265"/>
      <c r="I18" s="62"/>
    </row>
    <row r="19" spans="1:9" ht="21.75" customHeight="1">
      <c r="A19" s="65" t="s">
        <v>11</v>
      </c>
      <c r="B19" s="62">
        <v>35000</v>
      </c>
      <c r="C19" s="62">
        <v>35000</v>
      </c>
      <c r="D19" s="62">
        <v>35000</v>
      </c>
      <c r="E19" s="62"/>
      <c r="F19" s="62"/>
      <c r="G19" s="62"/>
      <c r="H19" s="62">
        <f>G19</f>
        <v>0</v>
      </c>
      <c r="I19" s="73">
        <f>(B19+C19+D19)/3</f>
        <v>35000</v>
      </c>
    </row>
    <row r="20" spans="1:9" ht="21.75" customHeight="1">
      <c r="A20" s="65" t="s">
        <v>13</v>
      </c>
      <c r="B20" s="62">
        <f>B17*B19</f>
        <v>70000</v>
      </c>
      <c r="C20" s="62">
        <f>C19*B17</f>
        <v>70000</v>
      </c>
      <c r="D20" s="62">
        <f>B17*D19</f>
        <v>70000</v>
      </c>
      <c r="E20" s="62">
        <f>B17*E19</f>
        <v>0</v>
      </c>
      <c r="F20" s="62"/>
      <c r="G20" s="62">
        <f>B17*G19</f>
        <v>0</v>
      </c>
      <c r="H20" s="62">
        <f>G20</f>
        <v>0</v>
      </c>
      <c r="I20" s="73">
        <f>(B20+C20+D20)/3</f>
        <v>70000</v>
      </c>
    </row>
    <row r="21" spans="1:9" ht="69" customHeight="1">
      <c r="A21" s="65" t="s">
        <v>87</v>
      </c>
      <c r="B21" s="261" t="s">
        <v>2</v>
      </c>
      <c r="C21" s="261"/>
      <c r="D21" s="261"/>
      <c r="E21" s="261"/>
      <c r="F21" s="261"/>
      <c r="G21" s="261"/>
      <c r="H21" s="261"/>
      <c r="I21" s="63"/>
    </row>
    <row r="22" spans="1:9" ht="24" customHeight="1">
      <c r="A22" s="65" t="s">
        <v>10</v>
      </c>
      <c r="B22" s="260">
        <v>1</v>
      </c>
      <c r="C22" s="260"/>
      <c r="D22" s="260"/>
      <c r="E22" s="260"/>
      <c r="F22" s="260"/>
      <c r="G22" s="260"/>
      <c r="H22" s="260"/>
      <c r="I22" s="63"/>
    </row>
    <row r="23" spans="1:9" ht="24" customHeight="1">
      <c r="A23" s="65" t="s">
        <v>41</v>
      </c>
      <c r="B23" s="263" t="s">
        <v>12</v>
      </c>
      <c r="C23" s="264"/>
      <c r="D23" s="264"/>
      <c r="E23" s="264"/>
      <c r="F23" s="264"/>
      <c r="G23" s="264"/>
      <c r="H23" s="265"/>
      <c r="I23" s="62"/>
    </row>
    <row r="24" spans="1:9" ht="24" customHeight="1">
      <c r="A24" s="65" t="s">
        <v>11</v>
      </c>
      <c r="B24" s="62">
        <v>45000</v>
      </c>
      <c r="C24" s="62">
        <v>45000</v>
      </c>
      <c r="D24" s="62">
        <v>45000</v>
      </c>
      <c r="E24" s="62"/>
      <c r="F24" s="62"/>
      <c r="G24" s="62"/>
      <c r="H24" s="62">
        <f>G24</f>
        <v>0</v>
      </c>
      <c r="I24" s="73">
        <f>(B24+C24+D24)/3</f>
        <v>45000</v>
      </c>
    </row>
    <row r="25" spans="1:9" ht="24" customHeight="1">
      <c r="A25" s="65" t="s">
        <v>13</v>
      </c>
      <c r="B25" s="62">
        <f>B22*B24</f>
        <v>45000</v>
      </c>
      <c r="C25" s="62">
        <f>C24*B22</f>
        <v>45000</v>
      </c>
      <c r="D25" s="62">
        <f>B22*D24</f>
        <v>45000</v>
      </c>
      <c r="E25" s="62">
        <f>B22*E24</f>
        <v>0</v>
      </c>
      <c r="F25" s="62"/>
      <c r="G25" s="62">
        <f>B22*G24</f>
        <v>0</v>
      </c>
      <c r="H25" s="62">
        <f>G25</f>
        <v>0</v>
      </c>
      <c r="I25" s="73">
        <f>(B25+C25+D25)/3</f>
        <v>45000</v>
      </c>
    </row>
    <row r="26" spans="1:9" ht="50.25" customHeight="1">
      <c r="A26" s="65" t="s">
        <v>87</v>
      </c>
      <c r="B26" s="261" t="s">
        <v>1</v>
      </c>
      <c r="C26" s="261"/>
      <c r="D26" s="261"/>
      <c r="E26" s="261"/>
      <c r="F26" s="261"/>
      <c r="G26" s="261"/>
      <c r="H26" s="261"/>
      <c r="I26" s="63"/>
    </row>
    <row r="27" spans="1:9" ht="21.75" customHeight="1">
      <c r="A27" s="65" t="s">
        <v>10</v>
      </c>
      <c r="B27" s="260">
        <v>1</v>
      </c>
      <c r="C27" s="260"/>
      <c r="D27" s="260"/>
      <c r="E27" s="260"/>
      <c r="F27" s="260"/>
      <c r="G27" s="260"/>
      <c r="H27" s="260"/>
      <c r="I27" s="63"/>
    </row>
    <row r="28" spans="1:9" ht="21.75" customHeight="1">
      <c r="A28" s="65" t="s">
        <v>41</v>
      </c>
      <c r="B28" s="263" t="s">
        <v>12</v>
      </c>
      <c r="C28" s="264"/>
      <c r="D28" s="264"/>
      <c r="E28" s="264"/>
      <c r="F28" s="264"/>
      <c r="G28" s="264"/>
      <c r="H28" s="265"/>
      <c r="I28" s="62"/>
    </row>
    <row r="29" spans="1:9" ht="21.75" customHeight="1">
      <c r="A29" s="65" t="s">
        <v>11</v>
      </c>
      <c r="B29" s="62">
        <v>45000</v>
      </c>
      <c r="C29" s="62">
        <v>45000</v>
      </c>
      <c r="D29" s="62">
        <v>45000</v>
      </c>
      <c r="E29" s="62"/>
      <c r="F29" s="62"/>
      <c r="G29" s="62"/>
      <c r="H29" s="62">
        <f>G29</f>
        <v>0</v>
      </c>
      <c r="I29" s="73">
        <f>(B29+C29+D29)/3</f>
        <v>45000</v>
      </c>
    </row>
    <row r="30" spans="1:9" ht="21.75" customHeight="1">
      <c r="A30" s="65" t="s">
        <v>13</v>
      </c>
      <c r="B30" s="62">
        <f>B27*B29</f>
        <v>45000</v>
      </c>
      <c r="C30" s="62">
        <f>C29*B27</f>
        <v>45000</v>
      </c>
      <c r="D30" s="62">
        <f>B27*D29</f>
        <v>45000</v>
      </c>
      <c r="E30" s="62">
        <f>E29</f>
        <v>0</v>
      </c>
      <c r="F30" s="62">
        <f>F29</f>
        <v>0</v>
      </c>
      <c r="G30" s="62">
        <f>B27*G29</f>
        <v>0</v>
      </c>
      <c r="H30" s="62">
        <f>G30</f>
        <v>0</v>
      </c>
      <c r="I30" s="73">
        <f>(B30+C30+D30)/3</f>
        <v>45000</v>
      </c>
    </row>
    <row r="31" spans="1:9" ht="71.25" customHeight="1">
      <c r="A31" s="65" t="s">
        <v>87</v>
      </c>
      <c r="B31" s="261" t="s">
        <v>0</v>
      </c>
      <c r="C31" s="261"/>
      <c r="D31" s="261"/>
      <c r="E31" s="261"/>
      <c r="F31" s="261"/>
      <c r="G31" s="261"/>
      <c r="H31" s="261"/>
      <c r="I31" s="63"/>
    </row>
    <row r="32" spans="1:9" ht="21.75" customHeight="1">
      <c r="A32" s="65" t="s">
        <v>10</v>
      </c>
      <c r="B32" s="260">
        <v>1</v>
      </c>
      <c r="C32" s="260"/>
      <c r="D32" s="260"/>
      <c r="E32" s="260"/>
      <c r="F32" s="260"/>
      <c r="G32" s="260"/>
      <c r="H32" s="260"/>
      <c r="I32" s="63"/>
    </row>
    <row r="33" spans="1:9" ht="21.75" customHeight="1">
      <c r="A33" s="65" t="s">
        <v>41</v>
      </c>
      <c r="B33" s="263" t="s">
        <v>12</v>
      </c>
      <c r="C33" s="264"/>
      <c r="D33" s="264"/>
      <c r="E33" s="264"/>
      <c r="F33" s="264"/>
      <c r="G33" s="264"/>
      <c r="H33" s="265"/>
      <c r="I33" s="62"/>
    </row>
    <row r="34" spans="1:9" ht="21.75" customHeight="1">
      <c r="A34" s="65" t="s">
        <v>11</v>
      </c>
      <c r="B34" s="62">
        <v>10000</v>
      </c>
      <c r="C34" s="62">
        <v>10000</v>
      </c>
      <c r="D34" s="62">
        <v>10000</v>
      </c>
      <c r="E34" s="62"/>
      <c r="F34" s="62"/>
      <c r="G34" s="62"/>
      <c r="H34" s="62"/>
      <c r="I34" s="73">
        <f>(B34+C34+D34)/3</f>
        <v>10000</v>
      </c>
    </row>
    <row r="35" spans="1:9" ht="15" customHeight="1">
      <c r="A35" s="65" t="s">
        <v>13</v>
      </c>
      <c r="B35" s="62">
        <f>B32*B34</f>
        <v>10000</v>
      </c>
      <c r="C35" s="62">
        <f>C34*B32</f>
        <v>10000</v>
      </c>
      <c r="D35" s="62">
        <f>B32*D34</f>
        <v>10000</v>
      </c>
      <c r="E35" s="62">
        <f>E34</f>
        <v>0</v>
      </c>
      <c r="F35" s="62">
        <f>F34</f>
        <v>0</v>
      </c>
      <c r="G35" s="62">
        <f>B32*G34</f>
        <v>0</v>
      </c>
      <c r="H35" s="62">
        <f>G35</f>
        <v>0</v>
      </c>
      <c r="I35" s="73">
        <f>(B35+C35+D35)/3</f>
        <v>10000</v>
      </c>
    </row>
    <row r="36" spans="1:9" ht="15">
      <c r="A36" s="65" t="s">
        <v>13</v>
      </c>
      <c r="B36" s="62">
        <f>B35+B30+B25+B20+B15+B10</f>
        <v>350000</v>
      </c>
      <c r="C36" s="62">
        <f>C35+C30+C25+C20+C15+C10</f>
        <v>349000</v>
      </c>
      <c r="D36" s="62">
        <f>D35+D30+D25+D20+D15+D10</f>
        <v>351000</v>
      </c>
      <c r="E36" s="62" t="e">
        <f>#REF!*#REF!</f>
        <v>#REF!</v>
      </c>
      <c r="F36" s="62"/>
      <c r="G36" s="62" t="e">
        <f>#REF!*#REF!</f>
        <v>#REF!</v>
      </c>
      <c r="H36" s="62" t="e">
        <f>G36</f>
        <v>#REF!</v>
      </c>
      <c r="I36" s="73">
        <f>(B36+C36+D36)/3</f>
        <v>350000</v>
      </c>
    </row>
    <row r="37" spans="1:9" ht="18" customHeight="1">
      <c r="A37" s="65" t="s">
        <v>86</v>
      </c>
      <c r="B37" s="62"/>
      <c r="C37" s="62"/>
      <c r="D37" s="62"/>
      <c r="E37" s="62"/>
      <c r="F37" s="62"/>
      <c r="G37" s="62"/>
      <c r="H37" s="63" t="e">
        <f>H36+#REF!+#REF!+#REF!+#REF!+#REF!+#REF!+#REF!+#REF!+#REF!+#REF!+#REF!+#REF!+#REF!+#REF!+#REF!+#REF!+#REF!+#REF!+H35+H30+H25+H20+H15+H10</f>
        <v>#REF!</v>
      </c>
      <c r="I37" s="73">
        <f>I35+I30+I25+I20+I15+I10</f>
        <v>350000</v>
      </c>
    </row>
    <row r="38" spans="1:9" ht="54" customHeight="1">
      <c r="A38" s="62" t="s">
        <v>28</v>
      </c>
      <c r="B38" s="62" t="s">
        <v>29</v>
      </c>
      <c r="C38" s="262" t="s">
        <v>44</v>
      </c>
      <c r="D38" s="262"/>
      <c r="E38" s="262"/>
      <c r="F38" s="262"/>
      <c r="G38" s="262"/>
      <c r="H38" s="66"/>
      <c r="I38" s="75"/>
    </row>
    <row r="39" spans="1:9" ht="36.75" customHeight="1">
      <c r="A39" s="68">
        <v>1</v>
      </c>
      <c r="B39" s="74" t="s">
        <v>3</v>
      </c>
      <c r="C39" s="271" t="s">
        <v>94</v>
      </c>
      <c r="D39" s="271"/>
      <c r="E39" s="271"/>
      <c r="F39" s="271"/>
      <c r="G39" s="271"/>
      <c r="H39" s="67"/>
      <c r="I39" s="76"/>
    </row>
    <row r="40" spans="1:9" ht="36.75" customHeight="1">
      <c r="A40" s="68">
        <v>2</v>
      </c>
      <c r="B40" s="74" t="s">
        <v>4</v>
      </c>
      <c r="C40" s="271" t="s">
        <v>95</v>
      </c>
      <c r="D40" s="271"/>
      <c r="E40" s="271"/>
      <c r="F40" s="271"/>
      <c r="G40" s="271"/>
      <c r="H40" s="67"/>
      <c r="I40" s="76"/>
    </row>
    <row r="41" spans="1:9" ht="36.75" customHeight="1">
      <c r="A41" s="68">
        <v>3</v>
      </c>
      <c r="B41" s="74" t="s">
        <v>5</v>
      </c>
      <c r="C41" s="271" t="s">
        <v>96</v>
      </c>
      <c r="D41" s="271"/>
      <c r="E41" s="271"/>
      <c r="F41" s="271"/>
      <c r="G41" s="271"/>
      <c r="H41" s="67"/>
      <c r="I41" s="76"/>
    </row>
    <row r="43" spans="1:4" ht="15">
      <c r="A43" s="272"/>
      <c r="B43" s="113"/>
      <c r="C43" s="64"/>
      <c r="D43" s="64"/>
    </row>
    <row r="44" spans="1:7" ht="15">
      <c r="A44" s="272" t="s">
        <v>83</v>
      </c>
      <c r="B44" s="113"/>
      <c r="C44" s="113"/>
      <c r="D44" s="113"/>
      <c r="E44" s="113"/>
      <c r="F44" s="113"/>
      <c r="G44" s="113"/>
    </row>
    <row r="45" spans="1:4" s="72" customFormat="1" ht="15">
      <c r="A45" s="272" t="s">
        <v>89</v>
      </c>
      <c r="B45" s="273"/>
      <c r="C45" s="71"/>
      <c r="D45" s="71"/>
    </row>
  </sheetData>
  <sheetProtection/>
  <mergeCells count="34">
    <mergeCell ref="A1:I1"/>
    <mergeCell ref="A43:B43"/>
    <mergeCell ref="B27:H27"/>
    <mergeCell ref="C41:G41"/>
    <mergeCell ref="B31:H31"/>
    <mergeCell ref="B32:H32"/>
    <mergeCell ref="B18:H18"/>
    <mergeCell ref="B23:H23"/>
    <mergeCell ref="B28:H28"/>
    <mergeCell ref="B33:H33"/>
    <mergeCell ref="C39:G39"/>
    <mergeCell ref="C40:G40"/>
    <mergeCell ref="A44:G44"/>
    <mergeCell ref="A45:B45"/>
    <mergeCell ref="A3:A5"/>
    <mergeCell ref="B3:B4"/>
    <mergeCell ref="E3:F4"/>
    <mergeCell ref="B16:H16"/>
    <mergeCell ref="B7:H7"/>
    <mergeCell ref="B6:H6"/>
    <mergeCell ref="B12:H12"/>
    <mergeCell ref="B13:H13"/>
    <mergeCell ref="B8:H8"/>
    <mergeCell ref="I3:I5"/>
    <mergeCell ref="G3:G4"/>
    <mergeCell ref="H3:H5"/>
    <mergeCell ref="C3:C4"/>
    <mergeCell ref="D3:D4"/>
    <mergeCell ref="B11:H11"/>
    <mergeCell ref="B17:H17"/>
    <mergeCell ref="B21:H21"/>
    <mergeCell ref="B22:H22"/>
    <mergeCell ref="C38:G38"/>
    <mergeCell ref="B26:H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2012-04-26T03:59:11Z</cp:lastPrinted>
  <dcterms:created xsi:type="dcterms:W3CDTF">2009-10-23T03:44:58Z</dcterms:created>
  <dcterms:modified xsi:type="dcterms:W3CDTF">2012-04-26T04:01:19Z</dcterms:modified>
  <cp:category/>
  <cp:version/>
  <cp:contentType/>
  <cp:contentStatus/>
</cp:coreProperties>
</file>