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8" windowWidth="14808" windowHeight="77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9" i="1" l="1"/>
  <c r="H17" i="1"/>
  <c r="G23" i="1"/>
  <c r="F40" i="1" l="1"/>
  <c r="G46" i="1"/>
  <c r="E46" i="1"/>
  <c r="G40" i="1"/>
  <c r="E40" i="1"/>
  <c r="G38" i="1"/>
  <c r="F38" i="1"/>
  <c r="E38" i="1"/>
  <c r="I37" i="1"/>
  <c r="I38" i="1" s="1"/>
  <c r="H37" i="1"/>
  <c r="E21" i="1"/>
  <c r="F46" i="1"/>
  <c r="H38" i="1" l="1"/>
  <c r="H53" i="1"/>
  <c r="H46" i="1"/>
  <c r="H39" i="1"/>
  <c r="H34" i="1"/>
  <c r="H29" i="1"/>
  <c r="H27" i="1"/>
  <c r="H18" i="1"/>
  <c r="H19" i="1"/>
  <c r="H20" i="1"/>
  <c r="G41" i="1" l="1"/>
  <c r="F35" i="1"/>
  <c r="G35" i="1"/>
  <c r="I34" i="1"/>
  <c r="I35" i="1" s="1"/>
  <c r="E35" i="1"/>
  <c r="G30" i="1"/>
  <c r="G31" i="1" s="1"/>
  <c r="I27" i="1"/>
  <c r="F28" i="1"/>
  <c r="G28" i="1"/>
  <c r="E28" i="1"/>
  <c r="E23" i="1"/>
  <c r="E47" i="1" s="1"/>
  <c r="E48" i="1" s="1"/>
  <c r="F23" i="1"/>
  <c r="F47" i="1" s="1"/>
  <c r="F21" i="1"/>
  <c r="G54" i="1"/>
  <c r="G55" i="1" s="1"/>
  <c r="F50" i="1"/>
  <c r="E50" i="1"/>
  <c r="F30" i="1"/>
  <c r="F22" i="1"/>
  <c r="E22" i="1"/>
  <c r="E41" i="1"/>
  <c r="E30" i="1"/>
  <c r="E31" i="1" s="1"/>
  <c r="F54" i="1"/>
  <c r="E54" i="1"/>
  <c r="E55" i="1" s="1"/>
  <c r="H35" i="1" l="1"/>
  <c r="H54" i="1"/>
  <c r="F55" i="1"/>
  <c r="H55" i="1" s="1"/>
  <c r="F48" i="1"/>
  <c r="H40" i="1"/>
  <c r="F43" i="1"/>
  <c r="H22" i="1"/>
  <c r="H28" i="1"/>
  <c r="H30" i="1"/>
  <c r="I18" i="1"/>
  <c r="F44" i="1"/>
  <c r="F24" i="1"/>
  <c r="E24" i="1"/>
  <c r="G43" i="1"/>
  <c r="I28" i="1"/>
  <c r="E43" i="1"/>
  <c r="I30" i="1"/>
  <c r="I40" i="1"/>
  <c r="E51" i="1"/>
  <c r="E52" i="1" s="1"/>
  <c r="E44" i="1"/>
  <c r="F31" i="1"/>
  <c r="H31" i="1" s="1"/>
  <c r="F51" i="1"/>
  <c r="G21" i="1"/>
  <c r="H21" i="1" s="1"/>
  <c r="F41" i="1"/>
  <c r="H41" i="1" s="1"/>
  <c r="H23" i="1" l="1"/>
  <c r="G47" i="1"/>
  <c r="F42" i="1"/>
  <c r="H43" i="1"/>
  <c r="F52" i="1"/>
  <c r="E42" i="1"/>
  <c r="I41" i="1"/>
  <c r="I42" i="1" s="1"/>
  <c r="I43" i="1" s="1"/>
  <c r="I44" i="1" s="1"/>
  <c r="G50" i="1"/>
  <c r="H50" i="1" s="1"/>
  <c r="I31" i="1"/>
  <c r="I23" i="1"/>
  <c r="G44" i="1"/>
  <c r="G42" i="1" s="1"/>
  <c r="G24" i="1"/>
  <c r="I24" i="1" s="1"/>
  <c r="I21" i="1"/>
  <c r="G48" i="1" l="1"/>
  <c r="I47" i="1"/>
  <c r="H47" i="1"/>
  <c r="H24" i="1"/>
  <c r="H42" i="1"/>
  <c r="H44" i="1"/>
  <c r="I50" i="1"/>
  <c r="G51" i="1"/>
  <c r="I48" i="1" l="1"/>
  <c r="H48" i="1"/>
  <c r="G52" i="1"/>
  <c r="H51" i="1"/>
  <c r="I51" i="1"/>
  <c r="I52" i="1" l="1"/>
  <c r="H52" i="1"/>
</calcChain>
</file>

<file path=xl/sharedStrings.xml><?xml version="1.0" encoding="utf-8"?>
<sst xmlns="http://schemas.openxmlformats.org/spreadsheetml/2006/main" count="109" uniqueCount="63">
  <si>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</si>
  <si>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</si>
  <si>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</si>
  <si>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</si>
  <si>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</si>
  <si>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</si>
  <si>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</si>
  <si>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</si>
  <si>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</si>
  <si>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</si>
  <si>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</si>
  <si>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</si>
  <si>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</si>
  <si>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Итого по задаче 1, в том числе:</t>
  </si>
  <si>
    <t>Х</t>
  </si>
  <si>
    <t>бюджет автономного округа</t>
  </si>
  <si>
    <t>местный бюджет</t>
  </si>
  <si>
    <t>в том числе:</t>
  </si>
  <si>
    <t xml:space="preserve"> </t>
  </si>
  <si>
    <t>по</t>
  </si>
  <si>
    <t>состоянию на</t>
  </si>
  <si>
    <t>Фактическое значение за отчетный период</t>
  </si>
  <si>
    <t>Департамент жилищно-коммунального и строительного комплекса</t>
  </si>
  <si>
    <t>ДЖКиСК</t>
  </si>
  <si>
    <t>Итого по задаче 2, в том числе:</t>
  </si>
  <si>
    <t>Итого по задаче 3, в том числе:</t>
  </si>
  <si>
    <t>Ответственный исполнитель ДЖКиСК</t>
  </si>
  <si>
    <t>Развитие сети автомобильных дорог и транспорта в городе Югорске на 2014-2020 годы</t>
  </si>
  <si>
    <t>Цель : Создание условий для устойчивого развития сети автомобильных дорог местного значения и транспорта, обеспечивающее повышение доступности и безопасности транспортных услуг</t>
  </si>
  <si>
    <r>
      <t>Задача 1 . Строительство, реконструкция и капитальный ремонт автомобильных дорог общего пользования местного значения.</t>
    </r>
    <r>
      <rPr>
        <sz val="10"/>
        <color theme="1"/>
        <rFont val="Times New Roman"/>
        <family val="1"/>
        <charset val="204"/>
      </rPr>
      <t xml:space="preserve"> </t>
    </r>
  </si>
  <si>
    <t>1</t>
  </si>
  <si>
    <t>ДМСиГ</t>
  </si>
  <si>
    <t>Задача 2. Обеспечение функционирования сети автомобильных дорог общего пользования местного значения.</t>
  </si>
  <si>
    <t>2</t>
  </si>
  <si>
    <t>Текущее содержание и ремонт городских дорог</t>
  </si>
  <si>
    <t>Задача 3. Обеспечение доступности и повышение качества транспортных услуг автомобильным транспортом.</t>
  </si>
  <si>
    <t>3</t>
  </si>
  <si>
    <t>Соисполнитель 1 ДМСиГ</t>
  </si>
  <si>
    <t xml:space="preserve">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</si>
  <si>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                  (ответственный исполнитель)                                                                                                       (ФИО руководителя)             (подпись)                              (ФИО исполнителя, ответственного за                    (подпись)                  (телефон)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</si>
  <si>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</si>
  <si>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>Выполнение работ по строительству(реконструкции), капитальному ремонту автомобильных дорог общего пользования местного значения</t>
  </si>
  <si>
    <r>
      <rPr>
        <u/>
        <sz val="12"/>
        <color theme="1"/>
        <rFont val="Times New Roman"/>
        <family val="1"/>
        <charset val="204"/>
      </rPr>
      <t>Департамент жилищно-коммунального и строительного комплекса</t>
    </r>
    <r>
      <rPr>
        <sz val="12"/>
        <color theme="1"/>
        <rFont val="Times New Roman"/>
        <family val="1"/>
        <charset val="204"/>
      </rPr>
      <t xml:space="preserve">  </t>
    </r>
    <r>
      <rPr>
        <u/>
        <sz val="12"/>
        <color theme="1"/>
        <rFont val="Times New Roman"/>
        <family val="1"/>
        <charset val="204"/>
      </rPr>
      <t xml:space="preserve"> Бандурин В.К.</t>
    </r>
    <r>
      <rPr>
        <sz val="12"/>
        <color theme="1"/>
        <rFont val="Times New Roman"/>
        <family val="1"/>
        <charset val="204"/>
      </rPr>
      <t xml:space="preserve">/_____________         </t>
    </r>
    <r>
      <rPr>
        <u/>
        <sz val="12"/>
        <color theme="1"/>
        <rFont val="Times New Roman"/>
        <family val="1"/>
        <charset val="204"/>
      </rPr>
      <t>Максимчук Наталия Сергеевна</t>
    </r>
    <r>
      <rPr>
        <sz val="12"/>
        <color theme="1"/>
        <rFont val="Times New Roman"/>
        <family val="1"/>
        <charset val="204"/>
      </rPr>
      <t>/______________/</t>
    </r>
    <r>
      <rPr>
        <u/>
        <sz val="12"/>
        <color theme="1"/>
        <rFont val="Times New Roman"/>
        <family val="1"/>
        <charset val="204"/>
      </rPr>
      <t xml:space="preserve"> 7-43-03</t>
    </r>
  </si>
  <si>
    <t>01 апреля</t>
  </si>
  <si>
    <t>ИТОГО</t>
  </si>
  <si>
    <t>Оплата производится по факту выполненных работ</t>
  </si>
  <si>
    <t xml:space="preserve">                         (соисполнитель 1)                                                                                                                      (ФИО руководителя)                (подпись)                               (ФИО исполнителя, ответственного за                                   (телефон)    </t>
  </si>
  <si>
    <t>Инвестиции в объекты муниципальной собственности</t>
  </si>
  <si>
    <t xml:space="preserve">ВСЕГО ПО МУНИЦИПАЛЬНОЙ ПРОГРАММЕ,
</t>
  </si>
  <si>
    <t>Всего</t>
  </si>
  <si>
    <t>Наименование                                          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</si>
  <si>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</si>
  <si>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(гр.7- гр.6)</t>
  </si>
  <si>
    <t>Результаты реализации муниципальной программы</t>
  </si>
  <si>
    <t xml:space="preserve">Предоставление субсидии организациям автомобильного транспорта на возмещение убытков от пассажирских перевозок  на территории города 
Югорска по регулируемым тарифам, оказание услуг по осуществлению пассажирских перевозок по маршрутам регулярного сообщения </t>
  </si>
  <si>
    <t>4</t>
  </si>
  <si>
    <t>Выполнение мероприятий по разработке программ, нормативных документов в сфере дорожной деятельности</t>
  </si>
  <si>
    <t>Оплата производится по факту выполненных работ, оказанных услуг</t>
  </si>
  <si>
    <t>2018 г.</t>
  </si>
  <si>
    <t>Оплачена кредиторская задолженность за проектные работы для реконструкции автомобильной дороги по ул.40 лет Победы</t>
  </si>
  <si>
    <t>Объявлены торги на разработку комплексной схемы организации дорожного движения</t>
  </si>
  <si>
    <r>
      <t>Дата составления отчета</t>
    </r>
    <r>
      <rPr>
        <u/>
        <sz val="11"/>
        <color rgb="FF26282F"/>
        <rFont val="Times New Roman"/>
        <family val="1"/>
        <charset val="204"/>
      </rPr>
      <t xml:space="preserve"> 09 апреля 2018 год</t>
    </r>
  </si>
  <si>
    <r>
      <rPr>
        <u/>
        <sz val="12"/>
        <color theme="1"/>
        <rFont val="Times New Roman"/>
        <family val="1"/>
        <charset val="204"/>
      </rPr>
      <t>Департамент муниципальной собственности и градостроительства</t>
    </r>
    <r>
      <rPr>
        <sz val="12"/>
        <color theme="1"/>
        <rFont val="Times New Roman"/>
        <family val="1"/>
        <charset val="204"/>
      </rPr>
      <t xml:space="preserve">   </t>
    </r>
    <r>
      <rPr>
        <u/>
        <sz val="12"/>
        <color theme="1"/>
        <rFont val="Times New Roman"/>
        <family val="1"/>
        <charset val="204"/>
      </rPr>
      <t>Долматов И.Н.</t>
    </r>
    <r>
      <rPr>
        <sz val="12"/>
        <color theme="1"/>
        <rFont val="Times New Roman"/>
        <family val="1"/>
        <charset val="204"/>
      </rPr>
      <t xml:space="preserve">/_____________          </t>
    </r>
    <r>
      <rPr>
        <u/>
        <sz val="12"/>
        <color theme="1"/>
        <rFont val="Times New Roman"/>
        <family val="1"/>
        <charset val="204"/>
      </rPr>
      <t>Котлова Анна Викторовна</t>
    </r>
    <r>
      <rPr>
        <sz val="12"/>
        <color theme="1"/>
        <rFont val="Times New Roman"/>
        <family val="1"/>
        <charset val="204"/>
      </rPr>
      <t xml:space="preserve">/________________/ </t>
    </r>
    <r>
      <rPr>
        <u/>
        <sz val="12"/>
        <color theme="1"/>
        <rFont val="Times New Roman"/>
        <family val="1"/>
        <charset val="204"/>
      </rPr>
      <t>5-00-14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</si>
</sst>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165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3" fillId="0" borderId="0" xfId="0" applyFont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165" fontId="5" fillId="0" borderId="44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5" fillId="0" borderId="42" xfId="0" applyFont="1" applyFill="1" applyBorder="1" applyAlignment="1">
      <alignment horizontal="center" vertical="center" wrapText="1"/>
    </xf>
    <xf numFmtId="165" fontId="5" fillId="0" borderId="42" xfId="0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165" fontId="5" fillId="0" borderId="58" xfId="0" applyNumberFormat="1" applyFont="1" applyBorder="1" applyAlignment="1">
      <alignment horizontal="center" vertical="center" wrapText="1"/>
    </xf>
    <xf numFmtId="165" fontId="5" fillId="0" borderId="53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59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65" fontId="16" fillId="0" borderId="68" xfId="0" applyNumberFormat="1" applyFont="1" applyBorder="1" applyAlignment="1">
      <alignment horizontal="center" vertical="center" wrapText="1"/>
    </xf>
    <xf numFmtId="0" fontId="12" fillId="0" borderId="0" xfId="0" applyFont="1"/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5" fontId="5" fillId="0" borderId="47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165" fontId="8" fillId="0" borderId="0" xfId="0" applyNumberFormat="1" applyFont="1"/>
    <xf numFmtId="165" fontId="5" fillId="0" borderId="80" xfId="0" applyNumberFormat="1" applyFont="1" applyBorder="1" applyAlignment="1">
      <alignment horizontal="center" vertical="center" wrapText="1"/>
    </xf>
    <xf numFmtId="165" fontId="5" fillId="0" borderId="81" xfId="0" applyNumberFormat="1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85" xfId="0" applyNumberFormat="1" applyFont="1" applyFill="1" applyBorder="1" applyAlignment="1">
      <alignment horizontal="center" vertical="center" wrapText="1"/>
    </xf>
    <xf numFmtId="165" fontId="5" fillId="0" borderId="86" xfId="0" applyNumberFormat="1" applyFont="1" applyBorder="1" applyAlignment="1">
      <alignment horizontal="center" vertical="center" wrapText="1"/>
    </xf>
    <xf numFmtId="165" fontId="5" fillId="0" borderId="62" xfId="0" applyNumberFormat="1" applyFont="1" applyBorder="1" applyAlignment="1">
      <alignment horizontal="center" vertical="center" wrapText="1"/>
    </xf>
    <xf numFmtId="165" fontId="5" fillId="0" borderId="87" xfId="0" applyNumberFormat="1" applyFont="1" applyBorder="1" applyAlignment="1">
      <alignment horizontal="center" vertical="center" wrapText="1"/>
    </xf>
    <xf numFmtId="165" fontId="5" fillId="0" borderId="88" xfId="0" applyNumberFormat="1" applyFont="1" applyBorder="1" applyAlignment="1">
      <alignment horizontal="center" vertical="center" wrapText="1"/>
    </xf>
    <xf numFmtId="165" fontId="5" fillId="0" borderId="89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42" xfId="1" applyNumberFormat="1" applyFont="1" applyBorder="1" applyAlignment="1">
      <alignment horizontal="center" vertical="center" wrapText="1"/>
    </xf>
    <xf numFmtId="165" fontId="13" fillId="0" borderId="51" xfId="0" applyNumberFormat="1" applyFont="1" applyFill="1" applyBorder="1" applyAlignment="1">
      <alignment horizontal="center" vertical="center" wrapText="1"/>
    </xf>
    <xf numFmtId="165" fontId="17" fillId="0" borderId="73" xfId="0" applyNumberFormat="1" applyFont="1" applyBorder="1" applyAlignment="1">
      <alignment vertical="center" wrapText="1"/>
    </xf>
    <xf numFmtId="0" fontId="14" fillId="0" borderId="5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3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52" zoomScale="80" zoomScaleNormal="80" workbookViewId="0">
      <selection activeCell="E69" sqref="E69"/>
    </sheetView>
  </sheetViews>
  <sheetFormatPr defaultRowHeight="14.4" x14ac:dyDescent="0.3"/>
  <cols>
    <col min="1" max="1" width="5.6640625" customWidth="1"/>
    <col min="2" max="2" width="32.88671875" customWidth="1"/>
    <col min="3" max="3" width="18.33203125" customWidth="1"/>
    <col min="4" max="4" width="14.33203125" style="13" customWidth="1"/>
    <col min="5" max="5" width="15.6640625" customWidth="1"/>
    <col min="6" max="6" width="13.44140625" customWidth="1"/>
    <col min="7" max="7" width="15.44140625" customWidth="1"/>
    <col min="8" max="8" width="14" customWidth="1"/>
    <col min="9" max="9" width="15.33203125" customWidth="1"/>
    <col min="10" max="10" width="20.6640625" customWidth="1"/>
  </cols>
  <sheetData>
    <row r="1" spans="1:10" ht="15.6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5.6" x14ac:dyDescent="0.3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5.6" x14ac:dyDescent="0.3">
      <c r="A3" s="8"/>
      <c r="B3" s="8"/>
      <c r="C3" s="8"/>
      <c r="D3" s="12" t="s">
        <v>19</v>
      </c>
      <c r="E3" s="15" t="s">
        <v>20</v>
      </c>
      <c r="F3" s="9" t="s">
        <v>43</v>
      </c>
      <c r="G3" s="10" t="s">
        <v>58</v>
      </c>
      <c r="H3" s="8"/>
      <c r="I3" s="8"/>
      <c r="J3" s="8"/>
    </row>
    <row r="4" spans="1:10" ht="15.6" x14ac:dyDescent="0.3">
      <c r="A4" s="15"/>
      <c r="B4" s="17"/>
      <c r="C4" s="17"/>
      <c r="D4" s="18"/>
      <c r="E4" s="17"/>
      <c r="F4" s="17"/>
      <c r="G4" s="17"/>
      <c r="H4" s="17"/>
      <c r="I4" s="17"/>
      <c r="J4" s="17"/>
    </row>
    <row r="5" spans="1:10" ht="27.75" customHeight="1" x14ac:dyDescent="0.3">
      <c r="A5" s="120" t="s">
        <v>27</v>
      </c>
      <c r="B5" s="120"/>
      <c r="C5" s="120"/>
      <c r="D5" s="120"/>
      <c r="E5" s="17"/>
      <c r="F5" s="17"/>
      <c r="G5" s="17"/>
      <c r="H5" s="17"/>
      <c r="I5" s="17"/>
      <c r="J5" s="17"/>
    </row>
    <row r="6" spans="1:10" x14ac:dyDescent="0.3">
      <c r="A6" s="119" t="s">
        <v>2</v>
      </c>
      <c r="B6" s="119"/>
      <c r="C6" s="119"/>
      <c r="D6" s="119"/>
      <c r="E6" s="17"/>
      <c r="F6" s="17"/>
      <c r="G6" s="17"/>
      <c r="H6" s="17"/>
      <c r="I6" s="17"/>
      <c r="J6" s="17"/>
    </row>
    <row r="7" spans="1:10" ht="15" customHeight="1" x14ac:dyDescent="0.3">
      <c r="A7" s="121" t="s">
        <v>22</v>
      </c>
      <c r="B7" s="121"/>
      <c r="C7" s="121"/>
      <c r="D7" s="121"/>
      <c r="E7" s="17"/>
      <c r="F7" s="17"/>
      <c r="G7" s="17"/>
      <c r="H7" s="17"/>
      <c r="I7" s="17"/>
      <c r="J7" s="17"/>
    </row>
    <row r="8" spans="1:10" x14ac:dyDescent="0.3">
      <c r="A8" s="119" t="s">
        <v>3</v>
      </c>
      <c r="B8" s="119"/>
      <c r="C8" s="119"/>
      <c r="D8" s="119"/>
      <c r="E8" s="17"/>
      <c r="F8" s="17"/>
      <c r="G8" s="17"/>
      <c r="H8" s="17"/>
      <c r="I8" s="17"/>
      <c r="J8" s="17"/>
    </row>
    <row r="9" spans="1:10" x14ac:dyDescent="0.3">
      <c r="A9" s="19"/>
      <c r="B9" s="19"/>
      <c r="C9" s="19"/>
      <c r="D9" s="19"/>
      <c r="E9" s="17"/>
      <c r="F9" s="17"/>
      <c r="G9" s="17"/>
      <c r="H9" s="17"/>
      <c r="I9" s="17"/>
      <c r="J9" s="17"/>
    </row>
    <row r="10" spans="1:10" ht="16.2" thickBot="1" x14ac:dyDescent="0.35">
      <c r="A10" s="1" t="s">
        <v>4</v>
      </c>
      <c r="B10" s="17"/>
      <c r="C10" s="17"/>
      <c r="D10" s="18"/>
      <c r="E10" s="17"/>
      <c r="F10" s="17"/>
      <c r="G10" s="22"/>
      <c r="H10" s="17"/>
      <c r="I10" s="17"/>
      <c r="J10" s="17"/>
    </row>
    <row r="11" spans="1:10" ht="27.75" customHeight="1" x14ac:dyDescent="0.3">
      <c r="A11" s="135" t="s">
        <v>5</v>
      </c>
      <c r="B11" s="132" t="s">
        <v>50</v>
      </c>
      <c r="C11" s="132" t="s">
        <v>51</v>
      </c>
      <c r="D11" s="137" t="s">
        <v>6</v>
      </c>
      <c r="E11" s="132" t="s">
        <v>7</v>
      </c>
      <c r="F11" s="142" t="s">
        <v>8</v>
      </c>
      <c r="G11" s="122" t="s">
        <v>21</v>
      </c>
      <c r="H11" s="131" t="s">
        <v>9</v>
      </c>
      <c r="I11" s="132"/>
      <c r="J11" s="133" t="s">
        <v>53</v>
      </c>
    </row>
    <row r="12" spans="1:10" ht="35.25" customHeight="1" x14ac:dyDescent="0.3">
      <c r="A12" s="136"/>
      <c r="B12" s="141"/>
      <c r="C12" s="141"/>
      <c r="D12" s="138"/>
      <c r="E12" s="141"/>
      <c r="F12" s="143"/>
      <c r="G12" s="123"/>
      <c r="H12" s="21" t="s">
        <v>10</v>
      </c>
      <c r="I12" s="77" t="s">
        <v>11</v>
      </c>
      <c r="J12" s="134"/>
    </row>
    <row r="13" spans="1:10" ht="37.200000000000003" customHeight="1" x14ac:dyDescent="0.3">
      <c r="A13" s="136"/>
      <c r="B13" s="141"/>
      <c r="C13" s="141"/>
      <c r="D13" s="138"/>
      <c r="E13" s="141"/>
      <c r="F13" s="143"/>
      <c r="G13" s="124"/>
      <c r="H13" s="21" t="s">
        <v>52</v>
      </c>
      <c r="I13" s="77" t="s">
        <v>12</v>
      </c>
      <c r="J13" s="134"/>
    </row>
    <row r="14" spans="1:10" x14ac:dyDescent="0.3">
      <c r="A14" s="75">
        <v>1</v>
      </c>
      <c r="B14" s="77">
        <v>2</v>
      </c>
      <c r="C14" s="77">
        <v>3</v>
      </c>
      <c r="D14" s="76">
        <v>4</v>
      </c>
      <c r="E14" s="77">
        <v>5</v>
      </c>
      <c r="F14" s="77">
        <v>6</v>
      </c>
      <c r="G14" s="11">
        <v>7</v>
      </c>
      <c r="H14" s="77">
        <v>8</v>
      </c>
      <c r="I14" s="77">
        <v>9</v>
      </c>
      <c r="J14" s="74">
        <v>10</v>
      </c>
    </row>
    <row r="15" spans="1:10" ht="30.6" customHeight="1" x14ac:dyDescent="0.3">
      <c r="A15" s="125" t="s">
        <v>28</v>
      </c>
      <c r="B15" s="126"/>
      <c r="C15" s="126"/>
      <c r="D15" s="126"/>
      <c r="E15" s="126"/>
      <c r="F15" s="126"/>
      <c r="G15" s="126"/>
      <c r="H15" s="126"/>
      <c r="I15" s="126"/>
      <c r="J15" s="127"/>
    </row>
    <row r="16" spans="1:10" ht="15.6" customHeight="1" x14ac:dyDescent="0.3">
      <c r="A16" s="55">
        <v>1</v>
      </c>
      <c r="B16" s="130" t="s">
        <v>29</v>
      </c>
      <c r="C16" s="126"/>
      <c r="D16" s="126"/>
      <c r="E16" s="126"/>
      <c r="F16" s="126"/>
      <c r="G16" s="126"/>
      <c r="H16" s="126"/>
      <c r="I16" s="126"/>
      <c r="J16" s="127"/>
    </row>
    <row r="17" spans="1:10" ht="47.4" customHeight="1" x14ac:dyDescent="0.3">
      <c r="A17" s="92" t="s">
        <v>30</v>
      </c>
      <c r="B17" s="95" t="s">
        <v>41</v>
      </c>
      <c r="C17" s="128" t="s">
        <v>23</v>
      </c>
      <c r="D17" s="76" t="s">
        <v>15</v>
      </c>
      <c r="E17" s="31">
        <v>32466.6</v>
      </c>
      <c r="F17" s="31">
        <v>0</v>
      </c>
      <c r="G17" s="31">
        <v>0</v>
      </c>
      <c r="H17" s="31">
        <f>G17-F17</f>
        <v>0</v>
      </c>
      <c r="I17" s="14">
        <v>0</v>
      </c>
      <c r="J17" s="139" t="s">
        <v>59</v>
      </c>
    </row>
    <row r="18" spans="1:10" ht="41.4" customHeight="1" x14ac:dyDescent="0.3">
      <c r="A18" s="93"/>
      <c r="B18" s="96"/>
      <c r="C18" s="129"/>
      <c r="D18" s="76" t="s">
        <v>16</v>
      </c>
      <c r="E18" s="32">
        <v>1708.8</v>
      </c>
      <c r="F18" s="32">
        <v>1548</v>
      </c>
      <c r="G18" s="32">
        <v>1548</v>
      </c>
      <c r="H18" s="31">
        <f t="shared" ref="H18:H24" si="0">G18-F18</f>
        <v>0</v>
      </c>
      <c r="I18" s="14">
        <f t="shared" ref="I18:I24" si="1">G18/F18*100</f>
        <v>100</v>
      </c>
      <c r="J18" s="140"/>
    </row>
    <row r="19" spans="1:10" ht="44.4" customHeight="1" x14ac:dyDescent="0.3">
      <c r="A19" s="93"/>
      <c r="B19" s="96"/>
      <c r="C19" s="90" t="s">
        <v>31</v>
      </c>
      <c r="D19" s="76" t="s">
        <v>15</v>
      </c>
      <c r="E19" s="31">
        <v>0</v>
      </c>
      <c r="F19" s="31">
        <v>0</v>
      </c>
      <c r="G19" s="31">
        <v>0</v>
      </c>
      <c r="H19" s="31">
        <f t="shared" si="0"/>
        <v>0</v>
      </c>
      <c r="I19" s="14">
        <v>0</v>
      </c>
      <c r="J19" s="23"/>
    </row>
    <row r="20" spans="1:10" ht="37.799999999999997" customHeight="1" x14ac:dyDescent="0.3">
      <c r="A20" s="93"/>
      <c r="B20" s="96"/>
      <c r="C20" s="91"/>
      <c r="D20" s="42" t="s">
        <v>16</v>
      </c>
      <c r="E20" s="87">
        <v>0</v>
      </c>
      <c r="F20" s="87">
        <v>0</v>
      </c>
      <c r="G20" s="87">
        <v>0</v>
      </c>
      <c r="H20" s="14">
        <f t="shared" si="0"/>
        <v>0</v>
      </c>
      <c r="I20" s="14">
        <v>0</v>
      </c>
      <c r="J20" s="89"/>
    </row>
    <row r="21" spans="1:10" s="62" customFormat="1" ht="24" customHeight="1" x14ac:dyDescent="0.3">
      <c r="A21" s="94"/>
      <c r="B21" s="97"/>
      <c r="C21" s="98" t="s">
        <v>49</v>
      </c>
      <c r="D21" s="99"/>
      <c r="E21" s="61">
        <f>SUM(E17:E20)</f>
        <v>34175.4</v>
      </c>
      <c r="F21" s="61">
        <f t="shared" ref="F21:G21" si="2">SUM(F17:F20)</f>
        <v>1548</v>
      </c>
      <c r="G21" s="61">
        <f t="shared" si="2"/>
        <v>1548</v>
      </c>
      <c r="H21" s="68">
        <f t="shared" si="0"/>
        <v>0</v>
      </c>
      <c r="I21" s="36">
        <f t="shared" si="1"/>
        <v>100</v>
      </c>
      <c r="J21" s="88"/>
    </row>
    <row r="22" spans="1:10" ht="46.2" customHeight="1" x14ac:dyDescent="0.3">
      <c r="A22" s="115"/>
      <c r="B22" s="109" t="s">
        <v>13</v>
      </c>
      <c r="C22" s="110"/>
      <c r="D22" s="57" t="s">
        <v>15</v>
      </c>
      <c r="E22" s="31">
        <f>E17</f>
        <v>32466.6</v>
      </c>
      <c r="F22" s="31">
        <f>F17</f>
        <v>0</v>
      </c>
      <c r="G22" s="31">
        <v>0</v>
      </c>
      <c r="H22" s="31">
        <f t="shared" si="0"/>
        <v>0</v>
      </c>
      <c r="I22" s="14">
        <v>0</v>
      </c>
      <c r="J22" s="24" t="s">
        <v>14</v>
      </c>
    </row>
    <row r="23" spans="1:10" ht="37.200000000000003" customHeight="1" x14ac:dyDescent="0.3">
      <c r="A23" s="116"/>
      <c r="B23" s="111"/>
      <c r="C23" s="112"/>
      <c r="D23" s="57" t="s">
        <v>16</v>
      </c>
      <c r="E23" s="32">
        <f>E18+E20</f>
        <v>1708.8</v>
      </c>
      <c r="F23" s="32">
        <f>F18+F20</f>
        <v>1548</v>
      </c>
      <c r="G23" s="32">
        <f>G18</f>
        <v>1548</v>
      </c>
      <c r="H23" s="31">
        <f t="shared" si="0"/>
        <v>0</v>
      </c>
      <c r="I23" s="14">
        <f t="shared" si="1"/>
        <v>100</v>
      </c>
      <c r="J23" s="24" t="s">
        <v>14</v>
      </c>
    </row>
    <row r="24" spans="1:10" ht="28.8" customHeight="1" x14ac:dyDescent="0.3">
      <c r="A24" s="117"/>
      <c r="B24" s="113"/>
      <c r="C24" s="114"/>
      <c r="D24" s="63" t="s">
        <v>49</v>
      </c>
      <c r="E24" s="64">
        <f>SUM(E22:E23)</f>
        <v>34175.4</v>
      </c>
      <c r="F24" s="64">
        <f>SUM(F22:F23)</f>
        <v>1548</v>
      </c>
      <c r="G24" s="64">
        <f>SUM(G22:G23)</f>
        <v>1548</v>
      </c>
      <c r="H24" s="68">
        <f t="shared" si="0"/>
        <v>0</v>
      </c>
      <c r="I24" s="36">
        <f t="shared" si="1"/>
        <v>100</v>
      </c>
      <c r="J24" s="59"/>
    </row>
    <row r="25" spans="1:10" ht="22.2" customHeight="1" x14ac:dyDescent="0.3">
      <c r="A25" s="103" t="s">
        <v>32</v>
      </c>
      <c r="B25" s="104"/>
      <c r="C25" s="104"/>
      <c r="D25" s="104"/>
      <c r="E25" s="104"/>
      <c r="F25" s="104"/>
      <c r="G25" s="104"/>
      <c r="H25" s="104"/>
      <c r="I25" s="104"/>
      <c r="J25" s="105"/>
    </row>
    <row r="26" spans="1:10" ht="42.6" customHeight="1" x14ac:dyDescent="0.3">
      <c r="A26" s="92" t="s">
        <v>33</v>
      </c>
      <c r="B26" s="100" t="s">
        <v>34</v>
      </c>
      <c r="C26" s="100" t="s">
        <v>23</v>
      </c>
      <c r="D26" s="20" t="s">
        <v>15</v>
      </c>
      <c r="E26" s="33">
        <v>0</v>
      </c>
      <c r="F26" s="33">
        <v>32466.6</v>
      </c>
      <c r="G26" s="33">
        <v>0</v>
      </c>
      <c r="H26" s="33">
        <v>0</v>
      </c>
      <c r="I26" s="33">
        <v>0</v>
      </c>
      <c r="J26" s="106" t="s">
        <v>45</v>
      </c>
    </row>
    <row r="27" spans="1:10" ht="33.6" customHeight="1" x14ac:dyDescent="0.3">
      <c r="A27" s="93"/>
      <c r="B27" s="101"/>
      <c r="C27" s="101"/>
      <c r="D27" s="7" t="s">
        <v>16</v>
      </c>
      <c r="E27" s="34">
        <v>92700</v>
      </c>
      <c r="F27" s="34">
        <v>94108.800000000003</v>
      </c>
      <c r="G27" s="34">
        <v>19100.400000000001</v>
      </c>
      <c r="H27" s="31">
        <f>G27-F27</f>
        <v>-75008.399999999994</v>
      </c>
      <c r="I27" s="33">
        <f t="shared" ref="I27:I31" si="3">G27/F27*100</f>
        <v>20.296082831786187</v>
      </c>
      <c r="J27" s="107"/>
    </row>
    <row r="28" spans="1:10" ht="25.8" customHeight="1" x14ac:dyDescent="0.3">
      <c r="A28" s="94"/>
      <c r="B28" s="102"/>
      <c r="C28" s="102"/>
      <c r="D28" s="63" t="s">
        <v>49</v>
      </c>
      <c r="E28" s="64">
        <f>SUM(E26:E27)</f>
        <v>92700</v>
      </c>
      <c r="F28" s="64">
        <f t="shared" ref="F28:G28" si="4">SUM(F26:F27)</f>
        <v>126575.4</v>
      </c>
      <c r="G28" s="64">
        <f t="shared" si="4"/>
        <v>19100.400000000001</v>
      </c>
      <c r="H28" s="68">
        <f t="shared" ref="H28:H31" si="5">G28-F28</f>
        <v>-107475</v>
      </c>
      <c r="I28" s="65">
        <f t="shared" si="3"/>
        <v>15.090135997990133</v>
      </c>
      <c r="J28" s="108"/>
    </row>
    <row r="29" spans="1:10" ht="47.4" customHeight="1" x14ac:dyDescent="0.3">
      <c r="A29" s="144"/>
      <c r="B29" s="146" t="s">
        <v>24</v>
      </c>
      <c r="C29" s="110"/>
      <c r="D29" s="7" t="s">
        <v>15</v>
      </c>
      <c r="E29" s="34">
        <v>0</v>
      </c>
      <c r="F29" s="34">
        <f>F26</f>
        <v>32466.6</v>
      </c>
      <c r="G29" s="34">
        <v>0</v>
      </c>
      <c r="H29" s="31">
        <f t="shared" si="5"/>
        <v>-32466.6</v>
      </c>
      <c r="I29" s="33">
        <v>0</v>
      </c>
      <c r="J29" s="26"/>
    </row>
    <row r="30" spans="1:10" ht="30.6" customHeight="1" x14ac:dyDescent="0.3">
      <c r="A30" s="144"/>
      <c r="B30" s="147"/>
      <c r="C30" s="112"/>
      <c r="D30" s="7" t="s">
        <v>16</v>
      </c>
      <c r="E30" s="34">
        <f>E27</f>
        <v>92700</v>
      </c>
      <c r="F30" s="34">
        <f>F27</f>
        <v>94108.800000000003</v>
      </c>
      <c r="G30" s="34">
        <f>G27</f>
        <v>19100.400000000001</v>
      </c>
      <c r="H30" s="31">
        <f t="shared" si="5"/>
        <v>-75008.399999999994</v>
      </c>
      <c r="I30" s="33">
        <f t="shared" si="3"/>
        <v>20.296082831786187</v>
      </c>
      <c r="J30" s="28"/>
    </row>
    <row r="31" spans="1:10" ht="20.399999999999999" customHeight="1" x14ac:dyDescent="0.3">
      <c r="A31" s="145"/>
      <c r="B31" s="148"/>
      <c r="C31" s="114"/>
      <c r="D31" s="63" t="s">
        <v>49</v>
      </c>
      <c r="E31" s="64">
        <f>SUM(E29:E30)</f>
        <v>92700</v>
      </c>
      <c r="F31" s="64">
        <f>SUM(F29:F30)</f>
        <v>126575.4</v>
      </c>
      <c r="G31" s="64">
        <f>SUM(G29:G30)</f>
        <v>19100.400000000001</v>
      </c>
      <c r="H31" s="68">
        <f t="shared" si="5"/>
        <v>-107475</v>
      </c>
      <c r="I31" s="65">
        <f t="shared" si="3"/>
        <v>15.090135997990133</v>
      </c>
      <c r="J31" s="26"/>
    </row>
    <row r="32" spans="1:10" ht="32.4" customHeight="1" x14ac:dyDescent="0.3">
      <c r="A32" s="103" t="s">
        <v>35</v>
      </c>
      <c r="B32" s="104"/>
      <c r="C32" s="104"/>
      <c r="D32" s="104"/>
      <c r="E32" s="104"/>
      <c r="F32" s="104"/>
      <c r="G32" s="104"/>
      <c r="H32" s="104"/>
      <c r="I32" s="109"/>
      <c r="J32" s="105"/>
    </row>
    <row r="33" spans="1:10" ht="46.2" customHeight="1" x14ac:dyDescent="0.3">
      <c r="A33" s="92" t="s">
        <v>36</v>
      </c>
      <c r="B33" s="100" t="s">
        <v>54</v>
      </c>
      <c r="C33" s="100" t="s">
        <v>23</v>
      </c>
      <c r="D33" s="20" t="s">
        <v>15</v>
      </c>
      <c r="E33" s="33">
        <v>0</v>
      </c>
      <c r="F33" s="33">
        <v>0</v>
      </c>
      <c r="G33" s="33">
        <v>0</v>
      </c>
      <c r="H33" s="51">
        <v>0</v>
      </c>
      <c r="I33" s="34">
        <v>0</v>
      </c>
      <c r="J33" s="25"/>
    </row>
    <row r="34" spans="1:10" ht="44.4" customHeight="1" x14ac:dyDescent="0.3">
      <c r="A34" s="93"/>
      <c r="B34" s="101"/>
      <c r="C34" s="101"/>
      <c r="D34" s="7" t="s">
        <v>16</v>
      </c>
      <c r="E34" s="34">
        <v>10000</v>
      </c>
      <c r="F34" s="34">
        <v>10200</v>
      </c>
      <c r="G34" s="34">
        <v>1616.4</v>
      </c>
      <c r="H34" s="52">
        <f>G34-F34</f>
        <v>-8583.6</v>
      </c>
      <c r="I34" s="34">
        <f>G34/F34*100</f>
        <v>15.847058823529411</v>
      </c>
      <c r="J34" s="69" t="s">
        <v>57</v>
      </c>
    </row>
    <row r="35" spans="1:10" ht="25.95" customHeight="1" x14ac:dyDescent="0.3">
      <c r="A35" s="94"/>
      <c r="B35" s="102"/>
      <c r="C35" s="102"/>
      <c r="D35" s="63" t="s">
        <v>49</v>
      </c>
      <c r="E35" s="64">
        <f>SUM(E33:E34)</f>
        <v>10000</v>
      </c>
      <c r="F35" s="64">
        <f t="shared" ref="F35:I35" si="6">SUM(F33:F34)</f>
        <v>10200</v>
      </c>
      <c r="G35" s="64">
        <f t="shared" si="6"/>
        <v>1616.4</v>
      </c>
      <c r="H35" s="78">
        <f t="shared" ref="H35:H44" si="7">G35-F35</f>
        <v>-8583.6</v>
      </c>
      <c r="I35" s="64">
        <f t="shared" si="6"/>
        <v>15.847058823529411</v>
      </c>
      <c r="J35" s="59"/>
    </row>
    <row r="36" spans="1:10" ht="48.6" customHeight="1" x14ac:dyDescent="0.3">
      <c r="A36" s="92" t="s">
        <v>55</v>
      </c>
      <c r="B36" s="100" t="s">
        <v>56</v>
      </c>
      <c r="C36" s="100" t="s">
        <v>23</v>
      </c>
      <c r="D36" s="20" t="s">
        <v>15</v>
      </c>
      <c r="E36" s="33">
        <v>0</v>
      </c>
      <c r="F36" s="33">
        <v>0</v>
      </c>
      <c r="G36" s="33">
        <v>0</v>
      </c>
      <c r="H36" s="51">
        <v>0</v>
      </c>
      <c r="I36" s="34">
        <v>0</v>
      </c>
      <c r="J36" s="25"/>
    </row>
    <row r="37" spans="1:10" ht="58.8" customHeight="1" x14ac:dyDescent="0.3">
      <c r="A37" s="93"/>
      <c r="B37" s="101"/>
      <c r="C37" s="101"/>
      <c r="D37" s="7" t="s">
        <v>16</v>
      </c>
      <c r="E37" s="34">
        <v>0</v>
      </c>
      <c r="F37" s="34">
        <v>300</v>
      </c>
      <c r="G37" s="34">
        <v>0</v>
      </c>
      <c r="H37" s="52">
        <f>G37-F37</f>
        <v>-300</v>
      </c>
      <c r="I37" s="34">
        <f>G37/F37*100</f>
        <v>0</v>
      </c>
      <c r="J37" s="69" t="s">
        <v>60</v>
      </c>
    </row>
    <row r="38" spans="1:10" ht="28.8" customHeight="1" x14ac:dyDescent="0.3">
      <c r="A38" s="94"/>
      <c r="B38" s="102"/>
      <c r="C38" s="102"/>
      <c r="D38" s="63" t="s">
        <v>49</v>
      </c>
      <c r="E38" s="64">
        <f>SUM(E36:E37)</f>
        <v>0</v>
      </c>
      <c r="F38" s="64">
        <f t="shared" ref="F38:G38" si="8">SUM(F36:F37)</f>
        <v>300</v>
      </c>
      <c r="G38" s="64">
        <f t="shared" si="8"/>
        <v>0</v>
      </c>
      <c r="H38" s="78">
        <f t="shared" ref="H38" si="9">G38-F38</f>
        <v>-300</v>
      </c>
      <c r="I38" s="64">
        <f t="shared" ref="I38" si="10">SUM(I36:I37)</f>
        <v>0</v>
      </c>
      <c r="J38" s="56"/>
    </row>
    <row r="39" spans="1:10" ht="42.6" customHeight="1" x14ac:dyDescent="0.3">
      <c r="A39" s="156"/>
      <c r="B39" s="146" t="s">
        <v>25</v>
      </c>
      <c r="C39" s="110"/>
      <c r="D39" s="58" t="s">
        <v>15</v>
      </c>
      <c r="E39" s="34">
        <v>0</v>
      </c>
      <c r="F39" s="34">
        <v>0</v>
      </c>
      <c r="G39" s="34">
        <v>0</v>
      </c>
      <c r="H39" s="52">
        <f t="shared" si="7"/>
        <v>0</v>
      </c>
      <c r="I39" s="34">
        <v>0</v>
      </c>
      <c r="J39" s="53"/>
    </row>
    <row r="40" spans="1:10" ht="30" customHeight="1" x14ac:dyDescent="0.3">
      <c r="A40" s="156"/>
      <c r="B40" s="147"/>
      <c r="C40" s="112"/>
      <c r="D40" s="58" t="s">
        <v>16</v>
      </c>
      <c r="E40" s="34">
        <f>E34+E37</f>
        <v>10000</v>
      </c>
      <c r="F40" s="34">
        <f>F34+F37</f>
        <v>10500</v>
      </c>
      <c r="G40" s="34">
        <f t="shared" ref="G40" si="11">G34+G37</f>
        <v>1616.4</v>
      </c>
      <c r="H40" s="52">
        <f t="shared" si="7"/>
        <v>-8883.6</v>
      </c>
      <c r="I40" s="34">
        <f t="shared" ref="I40" si="12">G40/F40*100</f>
        <v>15.394285714285715</v>
      </c>
      <c r="J40" s="54"/>
    </row>
    <row r="41" spans="1:10" ht="28.8" customHeight="1" thickBot="1" x14ac:dyDescent="0.35">
      <c r="A41" s="115"/>
      <c r="B41" s="157"/>
      <c r="C41" s="158"/>
      <c r="D41" s="66" t="s">
        <v>49</v>
      </c>
      <c r="E41" s="67">
        <f>SUM(E39:E40)</f>
        <v>10000</v>
      </c>
      <c r="F41" s="67">
        <f>SUM(F39:F40)</f>
        <v>10500</v>
      </c>
      <c r="G41" s="67">
        <f>SUM(G39:G40)</f>
        <v>1616.4</v>
      </c>
      <c r="H41" s="82">
        <f t="shared" si="7"/>
        <v>-8883.6</v>
      </c>
      <c r="I41" s="67">
        <f>SUM(I39:I40)</f>
        <v>15.394285714285715</v>
      </c>
      <c r="J41" s="60"/>
    </row>
    <row r="42" spans="1:10" ht="29.4" customHeight="1" thickBot="1" x14ac:dyDescent="0.35">
      <c r="A42" s="159" t="s">
        <v>48</v>
      </c>
      <c r="B42" s="160"/>
      <c r="C42" s="161"/>
      <c r="D42" s="47" t="s">
        <v>44</v>
      </c>
      <c r="E42" s="71">
        <f>E43+E44</f>
        <v>136875.4</v>
      </c>
      <c r="F42" s="49">
        <f>F43+F44</f>
        <v>138623.4</v>
      </c>
      <c r="G42" s="48">
        <f t="shared" ref="G42" si="13">G43+G44</f>
        <v>22264.800000000003</v>
      </c>
      <c r="H42" s="83">
        <f t="shared" si="7"/>
        <v>-116358.59999999999</v>
      </c>
      <c r="I42" s="80">
        <f t="shared" ref="I42:I44" si="14">SUM(I40:I41)</f>
        <v>30.78857142857143</v>
      </c>
      <c r="J42" s="46" t="s">
        <v>14</v>
      </c>
    </row>
    <row r="43" spans="1:10" s="13" customFormat="1" ht="44.4" customHeight="1" thickBot="1" x14ac:dyDescent="0.35">
      <c r="A43" s="162"/>
      <c r="B43" s="163"/>
      <c r="C43" s="164"/>
      <c r="D43" s="44" t="s">
        <v>15</v>
      </c>
      <c r="E43" s="29">
        <f t="shared" ref="E43:G44" si="15">E39+E29+E22</f>
        <v>32466.6</v>
      </c>
      <c r="F43" s="29">
        <f t="shared" si="15"/>
        <v>32466.6</v>
      </c>
      <c r="G43" s="79">
        <f t="shared" si="15"/>
        <v>0</v>
      </c>
      <c r="H43" s="49">
        <f t="shared" si="7"/>
        <v>-32466.6</v>
      </c>
      <c r="I43" s="81">
        <f t="shared" si="14"/>
        <v>46.182857142857145</v>
      </c>
      <c r="J43" s="30" t="s">
        <v>14</v>
      </c>
    </row>
    <row r="44" spans="1:10" s="13" customFormat="1" ht="37.200000000000003" customHeight="1" thickBot="1" x14ac:dyDescent="0.35">
      <c r="A44" s="165"/>
      <c r="B44" s="166"/>
      <c r="C44" s="167"/>
      <c r="D44" s="45" t="s">
        <v>16</v>
      </c>
      <c r="E44" s="16">
        <f t="shared" si="15"/>
        <v>104408.8</v>
      </c>
      <c r="F44" s="16">
        <f t="shared" si="15"/>
        <v>106156.8</v>
      </c>
      <c r="G44" s="72">
        <f t="shared" si="15"/>
        <v>22264.800000000003</v>
      </c>
      <c r="H44" s="84">
        <f t="shared" si="7"/>
        <v>-83892</v>
      </c>
      <c r="I44" s="80">
        <f t="shared" si="14"/>
        <v>76.971428571428575</v>
      </c>
      <c r="J44" s="73" t="s">
        <v>14</v>
      </c>
    </row>
    <row r="45" spans="1:10" s="13" customFormat="1" ht="13.2" customHeight="1" x14ac:dyDescent="0.3">
      <c r="A45" s="153" t="s">
        <v>17</v>
      </c>
      <c r="B45" s="154"/>
      <c r="C45" s="154"/>
      <c r="D45" s="154"/>
      <c r="E45" s="154"/>
      <c r="F45" s="154"/>
      <c r="G45" s="154"/>
      <c r="H45" s="154"/>
      <c r="I45" s="154"/>
      <c r="J45" s="155"/>
    </row>
    <row r="46" spans="1:10" s="13" customFormat="1" ht="44.4" customHeight="1" x14ac:dyDescent="0.3">
      <c r="A46" s="168" t="s">
        <v>47</v>
      </c>
      <c r="B46" s="169"/>
      <c r="C46" s="90"/>
      <c r="D46" s="76" t="s">
        <v>15</v>
      </c>
      <c r="E46" s="14">
        <f>E17</f>
        <v>32466.6</v>
      </c>
      <c r="F46" s="14">
        <f t="shared" ref="F46:G46" si="16">F17</f>
        <v>0</v>
      </c>
      <c r="G46" s="14">
        <f t="shared" si="16"/>
        <v>0</v>
      </c>
      <c r="H46" s="50">
        <f>G46-F46</f>
        <v>0</v>
      </c>
      <c r="I46" s="14">
        <v>0</v>
      </c>
      <c r="J46" s="27" t="s">
        <v>14</v>
      </c>
    </row>
    <row r="47" spans="1:10" s="13" customFormat="1" ht="28.95" customHeight="1" x14ac:dyDescent="0.3">
      <c r="A47" s="170"/>
      <c r="B47" s="171"/>
      <c r="C47" s="172"/>
      <c r="D47" s="76" t="s">
        <v>16</v>
      </c>
      <c r="E47" s="14">
        <f>E23</f>
        <v>1708.8</v>
      </c>
      <c r="F47" s="14">
        <f t="shared" ref="F47:G47" si="17">F23</f>
        <v>1548</v>
      </c>
      <c r="G47" s="14">
        <f t="shared" si="17"/>
        <v>1548</v>
      </c>
      <c r="H47" s="50">
        <f>G47-F47</f>
        <v>0</v>
      </c>
      <c r="I47" s="14">
        <f t="shared" ref="I47:I48" si="18">G47/F47*100</f>
        <v>100</v>
      </c>
      <c r="J47" s="27"/>
    </row>
    <row r="48" spans="1:10" s="38" customFormat="1" ht="28.2" customHeight="1" x14ac:dyDescent="0.3">
      <c r="A48" s="173"/>
      <c r="B48" s="174"/>
      <c r="C48" s="175"/>
      <c r="D48" s="35" t="s">
        <v>49</v>
      </c>
      <c r="E48" s="36">
        <f>E46+E47</f>
        <v>34175.4</v>
      </c>
      <c r="F48" s="36">
        <f t="shared" ref="F48:G48" si="19">F46+F47</f>
        <v>1548</v>
      </c>
      <c r="G48" s="36">
        <f t="shared" si="19"/>
        <v>1548</v>
      </c>
      <c r="H48" s="85">
        <f>G48-F48</f>
        <v>0</v>
      </c>
      <c r="I48" s="36">
        <f t="shared" si="18"/>
        <v>100</v>
      </c>
      <c r="J48" s="37" t="s">
        <v>14</v>
      </c>
    </row>
    <row r="49" spans="1:10" s="13" customFormat="1" ht="13.2" customHeight="1" x14ac:dyDescent="0.3">
      <c r="A49" s="153" t="s">
        <v>17</v>
      </c>
      <c r="B49" s="154"/>
      <c r="C49" s="154"/>
      <c r="D49" s="154"/>
      <c r="E49" s="154"/>
      <c r="F49" s="154"/>
      <c r="G49" s="154"/>
      <c r="H49" s="154"/>
      <c r="I49" s="154"/>
      <c r="J49" s="155"/>
    </row>
    <row r="50" spans="1:10" s="13" customFormat="1" ht="40.5" customHeight="1" x14ac:dyDescent="0.3">
      <c r="A50" s="168" t="s">
        <v>26</v>
      </c>
      <c r="B50" s="169"/>
      <c r="C50" s="90"/>
      <c r="D50" s="76" t="s">
        <v>15</v>
      </c>
      <c r="E50" s="14">
        <f>E17+E26+E33</f>
        <v>32466.6</v>
      </c>
      <c r="F50" s="14">
        <f>F17+F26+F33</f>
        <v>32466.6</v>
      </c>
      <c r="G50" s="14">
        <f>G43</f>
        <v>0</v>
      </c>
      <c r="H50" s="50">
        <f>G50-F50</f>
        <v>-32466.6</v>
      </c>
      <c r="I50" s="14">
        <f t="shared" ref="I50:I52" si="20">G50/F50*100</f>
        <v>0</v>
      </c>
      <c r="J50" s="27" t="s">
        <v>14</v>
      </c>
    </row>
    <row r="51" spans="1:10" s="13" customFormat="1" ht="36" customHeight="1" x14ac:dyDescent="0.3">
      <c r="A51" s="170"/>
      <c r="B51" s="171"/>
      <c r="C51" s="172"/>
      <c r="D51" s="76" t="s">
        <v>16</v>
      </c>
      <c r="E51" s="14">
        <f>E40+E30+E18</f>
        <v>104408.8</v>
      </c>
      <c r="F51" s="14">
        <f>F40+F30+F18</f>
        <v>106156.8</v>
      </c>
      <c r="G51" s="14">
        <f>G44-G54</f>
        <v>22264.800000000003</v>
      </c>
      <c r="H51" s="50">
        <f t="shared" ref="H51:H55" si="21">G51-F51</f>
        <v>-83892</v>
      </c>
      <c r="I51" s="14">
        <f t="shared" si="20"/>
        <v>20.973503345993851</v>
      </c>
      <c r="J51" s="27"/>
    </row>
    <row r="52" spans="1:10" s="38" customFormat="1" ht="17.399999999999999" customHeight="1" x14ac:dyDescent="0.3">
      <c r="A52" s="173"/>
      <c r="B52" s="174"/>
      <c r="C52" s="175"/>
      <c r="D52" s="35" t="s">
        <v>49</v>
      </c>
      <c r="E52" s="36">
        <f>E50+E51</f>
        <v>136875.4</v>
      </c>
      <c r="F52" s="36">
        <f t="shared" ref="F52:G52" si="22">F50+F51</f>
        <v>138623.4</v>
      </c>
      <c r="G52" s="36">
        <f t="shared" si="22"/>
        <v>22264.800000000003</v>
      </c>
      <c r="H52" s="85">
        <f t="shared" si="21"/>
        <v>-116358.59999999999</v>
      </c>
      <c r="I52" s="36">
        <f t="shared" si="20"/>
        <v>16.061357606291583</v>
      </c>
      <c r="J52" s="37" t="s">
        <v>14</v>
      </c>
    </row>
    <row r="53" spans="1:10" s="13" customFormat="1" ht="48" customHeight="1" x14ac:dyDescent="0.3">
      <c r="A53" s="168" t="s">
        <v>37</v>
      </c>
      <c r="B53" s="169"/>
      <c r="C53" s="90"/>
      <c r="D53" s="76" t="s">
        <v>15</v>
      </c>
      <c r="E53" s="14">
        <v>0</v>
      </c>
      <c r="F53" s="14">
        <v>0</v>
      </c>
      <c r="G53" s="14">
        <v>0</v>
      </c>
      <c r="H53" s="50">
        <f t="shared" si="21"/>
        <v>0</v>
      </c>
      <c r="I53" s="14">
        <v>0</v>
      </c>
      <c r="J53" s="27" t="s">
        <v>14</v>
      </c>
    </row>
    <row r="54" spans="1:10" s="13" customFormat="1" ht="31.95" customHeight="1" x14ac:dyDescent="0.3">
      <c r="A54" s="170"/>
      <c r="B54" s="171"/>
      <c r="C54" s="172"/>
      <c r="D54" s="76" t="s">
        <v>16</v>
      </c>
      <c r="E54" s="43">
        <f>E20</f>
        <v>0</v>
      </c>
      <c r="F54" s="43">
        <f>F20</f>
        <v>0</v>
      </c>
      <c r="G54" s="43">
        <f>G20</f>
        <v>0</v>
      </c>
      <c r="H54" s="50">
        <f t="shared" si="21"/>
        <v>0</v>
      </c>
      <c r="I54" s="14">
        <v>0</v>
      </c>
      <c r="J54" s="27" t="s">
        <v>14</v>
      </c>
    </row>
    <row r="55" spans="1:10" s="38" customFormat="1" ht="24" customHeight="1" thickBot="1" x14ac:dyDescent="0.35">
      <c r="A55" s="176"/>
      <c r="B55" s="177"/>
      <c r="C55" s="178"/>
      <c r="D55" s="39" t="s">
        <v>49</v>
      </c>
      <c r="E55" s="40">
        <f>E53+E54</f>
        <v>0</v>
      </c>
      <c r="F55" s="40">
        <f t="shared" ref="F55:G55" si="23">F53+F54</f>
        <v>0</v>
      </c>
      <c r="G55" s="40">
        <f t="shared" si="23"/>
        <v>0</v>
      </c>
      <c r="H55" s="86">
        <f t="shared" si="21"/>
        <v>0</v>
      </c>
      <c r="I55" s="40">
        <v>0</v>
      </c>
      <c r="J55" s="41" t="s">
        <v>14</v>
      </c>
    </row>
    <row r="56" spans="1:10" ht="15.6" x14ac:dyDescent="0.3">
      <c r="A56" s="2" t="s">
        <v>18</v>
      </c>
      <c r="B56" s="17"/>
      <c r="C56" s="17"/>
      <c r="D56" s="18"/>
      <c r="E56" s="17"/>
      <c r="F56" s="17"/>
      <c r="G56" s="17"/>
      <c r="H56" s="17"/>
      <c r="I56" s="17"/>
      <c r="J56" s="17"/>
    </row>
    <row r="57" spans="1:10" ht="31.2" customHeight="1" x14ac:dyDescent="0.3">
      <c r="A57" s="2"/>
      <c r="B57" s="17"/>
      <c r="C57" s="17"/>
      <c r="D57" s="18"/>
      <c r="E57" s="17"/>
      <c r="F57" s="70"/>
      <c r="G57" s="70"/>
      <c r="H57" s="17"/>
      <c r="I57" s="17"/>
      <c r="J57" s="17"/>
    </row>
    <row r="58" spans="1:10" ht="34.200000000000003" customHeight="1" x14ac:dyDescent="0.3">
      <c r="A58" s="4" t="s">
        <v>42</v>
      </c>
      <c r="B58" s="17"/>
      <c r="C58" s="17"/>
      <c r="D58" s="18"/>
      <c r="E58" s="17"/>
      <c r="F58" s="17"/>
      <c r="G58" s="17"/>
      <c r="H58" s="17"/>
      <c r="I58" s="17"/>
      <c r="J58" s="17"/>
    </row>
    <row r="59" spans="1:10" x14ac:dyDescent="0.3">
      <c r="A59" s="3" t="s">
        <v>39</v>
      </c>
      <c r="B59" s="17"/>
      <c r="C59" s="17"/>
      <c r="D59" s="18"/>
      <c r="E59" s="17"/>
      <c r="F59" s="17"/>
      <c r="G59" s="17"/>
      <c r="H59" s="17"/>
      <c r="I59" s="17"/>
      <c r="J59" s="17"/>
    </row>
    <row r="60" spans="1:10" ht="40.799999999999997" customHeight="1" x14ac:dyDescent="0.3">
      <c r="A60" s="151" t="s">
        <v>38</v>
      </c>
      <c r="B60" s="152"/>
      <c r="C60" s="152"/>
      <c r="D60" s="152"/>
      <c r="E60" s="152"/>
      <c r="F60" s="152"/>
      <c r="G60" s="152"/>
      <c r="H60" s="152"/>
      <c r="I60" s="17"/>
      <c r="J60" s="17"/>
    </row>
    <row r="61" spans="1:10" ht="16.2" customHeight="1" x14ac:dyDescent="0.3">
      <c r="A61" s="4" t="s">
        <v>62</v>
      </c>
      <c r="B61" s="17"/>
      <c r="C61" s="17"/>
      <c r="D61" s="18"/>
      <c r="E61" s="17"/>
      <c r="F61" s="17"/>
      <c r="G61" s="17"/>
      <c r="H61" s="17"/>
      <c r="I61" s="17"/>
      <c r="J61" s="17"/>
    </row>
    <row r="62" spans="1:10" x14ac:dyDescent="0.3">
      <c r="A62" s="3" t="s">
        <v>46</v>
      </c>
      <c r="B62" s="17"/>
      <c r="C62" s="17"/>
      <c r="D62" s="18"/>
      <c r="E62" s="17"/>
      <c r="F62" s="17"/>
      <c r="G62" s="17"/>
      <c r="H62" s="17"/>
      <c r="I62" s="17"/>
      <c r="J62" s="17"/>
    </row>
    <row r="63" spans="1:10" x14ac:dyDescent="0.3">
      <c r="A63" s="149" t="s">
        <v>40</v>
      </c>
      <c r="B63" s="150"/>
      <c r="C63" s="150"/>
      <c r="D63" s="150"/>
      <c r="E63" s="150"/>
      <c r="F63" s="150"/>
      <c r="G63" s="150"/>
      <c r="H63" s="150"/>
      <c r="I63" s="150"/>
      <c r="J63" s="17"/>
    </row>
    <row r="64" spans="1:10" ht="19.2" customHeight="1" x14ac:dyDescent="0.3">
      <c r="A64" s="5"/>
      <c r="B64" s="17"/>
      <c r="C64" s="17"/>
      <c r="D64" s="18"/>
      <c r="E64" s="17"/>
      <c r="F64" s="17"/>
      <c r="G64" s="17"/>
      <c r="H64" s="17"/>
      <c r="I64" s="17"/>
      <c r="J64" s="17"/>
    </row>
    <row r="65" spans="1:10" x14ac:dyDescent="0.3">
      <c r="A65" s="6" t="s">
        <v>61</v>
      </c>
      <c r="B65" s="17"/>
      <c r="C65" s="17"/>
      <c r="D65" s="18"/>
      <c r="E65" s="17"/>
      <c r="F65" s="17"/>
      <c r="G65" s="17"/>
      <c r="H65" s="17"/>
      <c r="I65" s="17"/>
      <c r="J65" s="17"/>
    </row>
    <row r="66" spans="1:10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</row>
    <row r="67" spans="1:10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</row>
    <row r="68" spans="1:10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</row>
  </sheetData>
  <mergeCells count="49">
    <mergeCell ref="C36:C38"/>
    <mergeCell ref="A63:I63"/>
    <mergeCell ref="A32:J32"/>
    <mergeCell ref="A60:H60"/>
    <mergeCell ref="A45:J45"/>
    <mergeCell ref="A49:J49"/>
    <mergeCell ref="A39:A41"/>
    <mergeCell ref="B39:C41"/>
    <mergeCell ref="A42:C44"/>
    <mergeCell ref="A46:C48"/>
    <mergeCell ref="A33:A35"/>
    <mergeCell ref="B33:B35"/>
    <mergeCell ref="C33:C35"/>
    <mergeCell ref="A50:C52"/>
    <mergeCell ref="A53:C55"/>
    <mergeCell ref="A36:A38"/>
    <mergeCell ref="B36:B38"/>
    <mergeCell ref="G11:G13"/>
    <mergeCell ref="A15:J15"/>
    <mergeCell ref="C17:C18"/>
    <mergeCell ref="B16:J16"/>
    <mergeCell ref="H11:I11"/>
    <mergeCell ref="J11:J13"/>
    <mergeCell ref="A11:A13"/>
    <mergeCell ref="D11:D13"/>
    <mergeCell ref="J17:J18"/>
    <mergeCell ref="E11:E13"/>
    <mergeCell ref="F11:F13"/>
    <mergeCell ref="B11:B13"/>
    <mergeCell ref="C11:C13"/>
    <mergeCell ref="A29:A31"/>
    <mergeCell ref="B29:C31"/>
    <mergeCell ref="A1:J1"/>
    <mergeCell ref="A2:J2"/>
    <mergeCell ref="A6:D6"/>
    <mergeCell ref="A8:D8"/>
    <mergeCell ref="A5:D5"/>
    <mergeCell ref="A7:D7"/>
    <mergeCell ref="C19:C20"/>
    <mergeCell ref="A17:A21"/>
    <mergeCell ref="B17:B21"/>
    <mergeCell ref="C21:D21"/>
    <mergeCell ref="A26:A28"/>
    <mergeCell ref="B26:B28"/>
    <mergeCell ref="C26:C28"/>
    <mergeCell ref="A25:J25"/>
    <mergeCell ref="J26:J28"/>
    <mergeCell ref="B22:C24"/>
    <mergeCell ref="A22:A24"/>
  </mergeCells>
  <pageMargins left="0.55118110236220474" right="0.39370078740157483" top="0.59055118110236227" bottom="0.47244094488188981" header="0.15748031496062992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2018-04-09T04:38:42Z</dcterms:modified>
</cp:coreProperties>
</file>