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  <sheet name="Лист1" sheetId="4" r:id="rId4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<sst xmlns="http://schemas.openxmlformats.org/spreadsheetml/2006/main" count="417" uniqueCount="139">
  <si>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</si>
  <si>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</si>
  <si>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</si>
  <si>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</si>
  <si>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</si>
  <si>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</si>
  <si>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</si>
  <si>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</si>
  <si>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</si>
  <si>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</si>
  <si>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</si>
  <si>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</si>
  <si>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</si>
  <si>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</si>
  <si>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</si>
  <si>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</si>
  <si>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</si>
  <si>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</si>
  <si>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</si>
  <si>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</si>
  <si>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</si>
  <si>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</si>
  <si>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</si>
  <si>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</si>
  <si>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</si>
  <si>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</si>
  <si>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</si>
  <si>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</si>
  <si>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</si>
  <si>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</si>
  <si>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</si>
  <si>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</si>
  <si>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</si>
  <si>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</si>
  <si>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</si>
  <si>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</si>
  <si>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</si>
  <si>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</si>
  <si>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</si>
  <si>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</si>
  <si>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</si>
  <si>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</si>
  <si>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</si>
  <si>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</si>
  <si>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</si>
  <si>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</si>
  <si>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</si>
  <si>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</si>
  <si>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</si>
  <si>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</si>
  <si>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</si>
  <si>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</si>
  <si>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</si>
  <si>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</si>
  <si>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г. Пенза</t>
  </si>
  <si>
    <t>Шоколад  сливочный, молочный 25 гр., ГОСТ 15810-70</t>
  </si>
  <si>
    <t>Чай черный байховый листовой, высший сорт,  100 гр., ГОСТ 1938-90</t>
  </si>
  <si>
    <t>Цена за ед. товара**</t>
  </si>
  <si>
    <t xml:space="preserve"> Соль йодированная, ГОСТ 13830-97</t>
  </si>
  <si>
    <t>ИП  Ходжаев Д.А.</t>
  </si>
  <si>
    <t xml:space="preserve">Продукты питания (кондитерские изделия) 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</si>
  <si>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</si>
  <si>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</si>
  <si>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</si>
  <si>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</si>
  <si>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</si>
  <si>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</si>
  <si>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</si>
  <si>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</si>
  <si>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</si>
  <si>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</si>
  <si>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</si>
  <si>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</si>
  <si>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</si>
  <si>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</si>
  <si>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</si>
  <si>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</si>
  <si>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</si>
  <si>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</si>
  <si>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</si>
  <si>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</si>
  <si>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</si>
  <si>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</si>
  <si>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</si>
  <si>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</si>
  <si>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Павлюк Е.Ю.                   Подпись ______________________</t>
  </si>
  <si>
    <t>Средняя цена, руб.</t>
  </si>
  <si>
    <t>Начальная  цена, руб.</t>
  </si>
  <si>
    <t xml:space="preserve">Кол-во ед. товара, шт.  </t>
  </si>
  <si>
    <t xml:space="preserve">Кол-во ед. товара, кг.  </t>
  </si>
  <si>
    <t xml:space="preserve">Кол-во ед. товара, кг. </t>
  </si>
  <si>
    <t>Вафли  фасованные, 100 гр., ГОСТ 14031</t>
  </si>
  <si>
    <t xml:space="preserve"> Вафли  фасованные, 25 гр., ГОСТ 14031</t>
  </si>
  <si>
    <t>Печенье  фасованное, 75 гр., ГОСТ 24901</t>
  </si>
  <si>
    <t xml:space="preserve">Какао - порошок быстрорастворимый,   250-  500 гр., в соответствии с ГОСТ </t>
  </si>
  <si>
    <t xml:space="preserve">Кофейный напиток, не содержащий натуральный кофе, 100 гр., в соответствии с ГОСТ </t>
  </si>
  <si>
    <t>ООО "Вкус" г. Новосибирск</t>
  </si>
  <si>
    <t>ОАО Компания "Сладко" г. Екатеринбург</t>
  </si>
  <si>
    <t>ОАО Компания "Россия"</t>
  </si>
  <si>
    <t xml:space="preserve"> ОАО Компания «Россия»</t>
  </si>
  <si>
    <t>ОАО "КО" г. Самара</t>
  </si>
  <si>
    <t>ООО "Русссоль" г. Оренбург</t>
  </si>
  <si>
    <t>Способ размещения заказа:   открытый аукцион в электронной форме</t>
  </si>
  <si>
    <t>ЗАО "Пензенская кондитерская фабрика"           г. Пенза</t>
  </si>
  <si>
    <t>ООО Кондитерское объединение "Сладко"                 г. Екатеринбург</t>
  </si>
  <si>
    <t>Кондитерское объединение «СладКо»,                    г. Ульяновск</t>
  </si>
  <si>
    <t>ООО "Санти" г. Москва</t>
  </si>
  <si>
    <t>ООО "Орими трейд" г. Санкт-Петербург</t>
  </si>
  <si>
    <t>ООО "Вокруг света"  Москва Караван Трейд</t>
  </si>
  <si>
    <t>ОАО "Илецксоль" г. Соль-Илецк</t>
  </si>
  <si>
    <t>ИП Соколова С.В.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</si>
  <si>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</si>
  <si>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До 31.12.2012</t>
  </si>
  <si>
    <t>Телефон 8 (34675)   6-00- 90, прайс-лист по состоянию на 19.11.2012г.</t>
  </si>
  <si>
    <t>Телефон 8 (34675)   4-00-50, прайс-лист по состоянию на 19.11.2012г.</t>
  </si>
  <si>
    <t>Телефон 8 (34675)   7-60-23, прайс-лист по состоянию на 19.11.2012г.</t>
  </si>
  <si>
    <r>
      <t>Дата составления сводной  таблицы     05.12.2012 г</t>
    </r>
    <r>
      <rPr>
        <u val="single"/>
        <sz val="12"/>
        <color indexed="8"/>
        <rFont val="Times New Roman"/>
        <family val="1"/>
      </rPr>
      <t>ода</t>
    </r>
  </si>
  <si>
    <t>Примечание: Лимит финансирования –  270 560рублей.</t>
  </si>
  <si>
    <t xml:space="preserve"> Соль йодированная, ГОСТ 13830-97,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</si>
  <si>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Шоколад  сливочный, молочный 25 гр., ГОСТ Р 52821-2001, без видимых пороков: сахарного и жирового поседения, упаковка без повреждений</t>
  </si>
  <si>
    <t>Кофейный напиток, не содержащий натуральный кофе, 100 гр., в соответствии  ГОСТ 50364-92 , без посторонних привкусов и запахов, упаковка без повреждений</t>
  </si>
  <si>
    <t>Какао - порошок быстрорастворимый,   250-  500 гр., в соответствии  ГОСТ 108-76,  без посторонних привкусов и запахов, упаковка без повреждений</t>
  </si>
  <si>
    <t xml:space="preserve">Продукты питания (кондитерские изделия и вкусовые товары) </t>
  </si>
  <si>
    <t xml:space="preserve"> Вафли  фасованные, 25 гр., ГОСТ 14031-68,  начинка однородная, сухие, без постороннего привкуса и запаха, упаковка без повреждений</t>
  </si>
  <si>
    <t>Печенье  фасованное, 75 гр., ГОСТ 24901-89,  цвет, вкус и запах свойственные данному наименованию печенья, упаковка без повреждений</t>
  </si>
  <si>
    <t>Чай черный байховый листовой, высший сорт,  100 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</si>
  <si>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ОАО Оркла Брэндс г. Санкт-Петербург</t>
  </si>
  <si>
    <t>ОАО Компания Май Московская обл.</t>
  </si>
  <si>
    <t>ОАО Тыретский солерудник Иркутская область</t>
  </si>
  <si>
    <t>Крахмал картофельный, сорт Экстра, ГОСТ 7699-78, фасовка 200гр., упаковка без повреждений</t>
  </si>
  <si>
    <t xml:space="preserve"> Дрожжи хлебопекарные, сухие, быстродействующие, фасовка 11гр., ГОСТ 28483-90</t>
  </si>
  <si>
    <t>Примечание: Лимит финансирования –  92 128 рублей.</t>
  </si>
  <si>
    <r>
      <t>Дата составления сводной  таблицы     27.11.2013 г</t>
    </r>
    <r>
      <rPr>
        <u val="single"/>
        <sz val="12"/>
        <color indexed="8"/>
        <rFont val="Times New Roman"/>
        <family val="1"/>
      </rPr>
      <t>ода</t>
    </r>
  </si>
  <si>
    <t>Телефон 8 (34675)   6-00- 90, коммерческое предложение на 2014г.</t>
  </si>
  <si>
    <t>Телефон 8 (34675)   4-00-50, коммерческое предложение на 2014г.</t>
  </si>
  <si>
    <t>Телефон 8 (34675)   7-60-23, коммерческое предложение на 2014г.</t>
  </si>
  <si>
    <t>До 31.12.2014</t>
  </si>
  <si>
    <t xml:space="preserve"> Сухари панировочные, ГОСТ 28402-89, </t>
  </si>
  <si>
    <t>Лавровый лист сушеный, 10гр., ГОСТ 17594-81, без затхлого запаха, упаковка без повреждений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</si>
</sst>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62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5" fillId="0" borderId="65" xfId="0" applyNumberFormat="1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14" fontId="2" fillId="0" borderId="73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7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14" fontId="2" fillId="0" borderId="86" xfId="0" applyNumberFormat="1" applyFont="1" applyBorder="1" applyAlignment="1">
      <alignment horizontal="center" vertical="center" wrapText="1"/>
    </xf>
    <xf numFmtId="14" fontId="2" fillId="0" borderId="87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2" fillId="0" borderId="8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10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5">
      <c r="A2" s="214" t="s">
        <v>74</v>
      </c>
      <c r="B2" s="214"/>
      <c r="C2" s="214"/>
      <c r="D2" s="214"/>
      <c r="E2" s="214"/>
      <c r="F2" s="214"/>
      <c r="G2" s="214"/>
      <c r="H2" s="214"/>
      <c r="I2" s="1"/>
      <c r="J2" s="214" t="s">
        <v>62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99" t="s">
        <v>0</v>
      </c>
      <c r="B4" s="103" t="s">
        <v>1</v>
      </c>
      <c r="C4" s="104"/>
      <c r="D4" s="104"/>
      <c r="E4" s="104"/>
      <c r="F4" s="105"/>
      <c r="G4" s="115" t="s">
        <v>2</v>
      </c>
      <c r="H4" s="103" t="s">
        <v>1</v>
      </c>
      <c r="I4" s="104"/>
      <c r="J4" s="105"/>
      <c r="K4" s="103" t="s">
        <v>2</v>
      </c>
      <c r="L4" s="105"/>
      <c r="M4" s="103" t="s">
        <v>1</v>
      </c>
      <c r="N4" s="104"/>
      <c r="O4" s="105"/>
      <c r="P4" s="103" t="s">
        <v>2</v>
      </c>
      <c r="Q4" s="104"/>
      <c r="R4" s="104"/>
      <c r="S4" s="105"/>
      <c r="T4" s="123" t="s">
        <v>61</v>
      </c>
    </row>
    <row r="5" spans="1:20" ht="15.75" customHeight="1">
      <c r="A5" s="217"/>
      <c r="B5" s="106"/>
      <c r="C5" s="107"/>
      <c r="D5" s="107"/>
      <c r="E5" s="107"/>
      <c r="F5" s="108"/>
      <c r="G5" s="116"/>
      <c r="H5" s="106"/>
      <c r="I5" s="107"/>
      <c r="J5" s="108"/>
      <c r="K5" s="106"/>
      <c r="L5" s="108"/>
      <c r="M5" s="106"/>
      <c r="N5" s="107"/>
      <c r="O5" s="108"/>
      <c r="P5" s="109"/>
      <c r="Q5" s="110"/>
      <c r="R5" s="110"/>
      <c r="S5" s="111"/>
      <c r="T5" s="215"/>
    </row>
    <row r="6" spans="1:20" ht="15.75" thickBot="1">
      <c r="A6" s="217"/>
      <c r="B6" s="97"/>
      <c r="C6" s="98"/>
      <c r="D6" s="98"/>
      <c r="E6" s="98"/>
      <c r="F6" s="99"/>
      <c r="G6" s="116"/>
      <c r="H6" s="97"/>
      <c r="I6" s="98"/>
      <c r="J6" s="99"/>
      <c r="K6" s="106"/>
      <c r="L6" s="108"/>
      <c r="M6" s="97"/>
      <c r="N6" s="98"/>
      <c r="O6" s="99"/>
      <c r="P6" s="109"/>
      <c r="Q6" s="110"/>
      <c r="R6" s="110"/>
      <c r="S6" s="111"/>
      <c r="T6" s="215"/>
    </row>
    <row r="7" spans="1:20" ht="16.5" thickBot="1">
      <c r="A7" s="218"/>
      <c r="B7" s="100">
        <v>1</v>
      </c>
      <c r="C7" s="102"/>
      <c r="D7" s="100">
        <v>2</v>
      </c>
      <c r="E7" s="102"/>
      <c r="F7" s="24">
        <v>3</v>
      </c>
      <c r="G7" s="117"/>
      <c r="H7" s="24">
        <v>1</v>
      </c>
      <c r="I7" s="24">
        <v>2</v>
      </c>
      <c r="J7" s="24">
        <v>3</v>
      </c>
      <c r="K7" s="97"/>
      <c r="L7" s="99"/>
      <c r="M7" s="24">
        <v>1</v>
      </c>
      <c r="N7" s="24">
        <v>2</v>
      </c>
      <c r="O7" s="26">
        <v>3</v>
      </c>
      <c r="P7" s="112"/>
      <c r="Q7" s="113"/>
      <c r="R7" s="113"/>
      <c r="S7" s="114"/>
      <c r="T7" s="216"/>
    </row>
    <row r="8" spans="1:20" ht="15">
      <c r="A8" s="197" t="s">
        <v>33</v>
      </c>
      <c r="B8" s="94" t="s">
        <v>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  <c r="T8" s="118"/>
    </row>
    <row r="9" spans="1:20" ht="28.5" customHeight="1" thickBot="1">
      <c r="A9" s="198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119"/>
    </row>
    <row r="10" spans="1:20" ht="19.5" thickBot="1">
      <c r="A10" s="19" t="s">
        <v>4</v>
      </c>
      <c r="B10" s="120">
        <v>4230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  <c r="T10" s="25"/>
    </row>
    <row r="11" spans="1:20" ht="14.25" customHeight="1">
      <c r="A11" s="197" t="s">
        <v>34</v>
      </c>
      <c r="B11" s="94" t="s">
        <v>82</v>
      </c>
      <c r="C11" s="95"/>
      <c r="D11" s="95"/>
      <c r="E11" s="95"/>
      <c r="F11" s="95"/>
      <c r="G11" s="96"/>
      <c r="H11" s="94"/>
      <c r="I11" s="95"/>
      <c r="J11" s="95"/>
      <c r="K11" s="95"/>
      <c r="L11" s="96"/>
      <c r="M11" s="94"/>
      <c r="N11" s="95"/>
      <c r="O11" s="95"/>
      <c r="P11" s="95"/>
      <c r="Q11" s="95"/>
      <c r="R11" s="95"/>
      <c r="S11" s="96"/>
      <c r="T11" s="118"/>
    </row>
    <row r="12" spans="1:20" ht="15" customHeight="1" thickBot="1">
      <c r="A12" s="198"/>
      <c r="B12" s="97"/>
      <c r="C12" s="98"/>
      <c r="D12" s="98"/>
      <c r="E12" s="98"/>
      <c r="F12" s="98"/>
      <c r="G12" s="99"/>
      <c r="H12" s="97"/>
      <c r="I12" s="98"/>
      <c r="J12" s="98"/>
      <c r="K12" s="98"/>
      <c r="L12" s="99"/>
      <c r="M12" s="97"/>
      <c r="N12" s="98"/>
      <c r="O12" s="98"/>
      <c r="P12" s="98"/>
      <c r="Q12" s="98"/>
      <c r="R12" s="98"/>
      <c r="S12" s="99"/>
      <c r="T12" s="119"/>
    </row>
    <row r="13" spans="1:20" ht="16.5" thickBot="1">
      <c r="A13" s="19" t="s">
        <v>5</v>
      </c>
      <c r="B13" s="100">
        <v>250</v>
      </c>
      <c r="C13" s="101"/>
      <c r="D13" s="102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91">
        <f>B13*B10</f>
        <v>1057500</v>
      </c>
      <c r="C14" s="92"/>
      <c r="D14" s="93"/>
      <c r="E14" s="45">
        <f>E13*B10</f>
        <v>1142100</v>
      </c>
      <c r="F14" s="45">
        <f>F13*B10</f>
        <v>1057500</v>
      </c>
      <c r="G14" s="35">
        <f>G13*B10</f>
        <v>1085714.1</v>
      </c>
      <c r="H14" s="45">
        <f>H13*B10</f>
        <v>0</v>
      </c>
      <c r="I14" s="45">
        <f>I13*B10</f>
        <v>0</v>
      </c>
      <c r="J14" s="52">
        <f>J13*B10</f>
        <v>0</v>
      </c>
      <c r="K14" s="53"/>
      <c r="L14" s="35">
        <f>L13*B10</f>
        <v>0</v>
      </c>
      <c r="M14" s="45"/>
      <c r="N14" s="45">
        <f>N13*B10</f>
        <v>0</v>
      </c>
      <c r="O14" s="52">
        <f>O13*B10</f>
        <v>0</v>
      </c>
      <c r="P14" s="54"/>
      <c r="Q14" s="54"/>
      <c r="R14" s="53"/>
      <c r="S14" s="35">
        <f>S13*B10</f>
        <v>0</v>
      </c>
      <c r="T14" s="38">
        <f>T13*B10</f>
        <v>1082880</v>
      </c>
    </row>
    <row r="15" spans="1:20" ht="15.75" thickTop="1">
      <c r="A15" s="199" t="s">
        <v>33</v>
      </c>
      <c r="B15" s="103" t="s">
        <v>65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123"/>
    </row>
    <row r="16" spans="1:20" ht="15.75" thickBot="1">
      <c r="A16" s="198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119"/>
    </row>
    <row r="17" spans="1:20" ht="19.5" thickBot="1">
      <c r="A17" s="19" t="s">
        <v>4</v>
      </c>
      <c r="B17" s="120">
        <v>13220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25"/>
    </row>
    <row r="18" spans="1:20" ht="15">
      <c r="A18" s="197" t="s">
        <v>35</v>
      </c>
      <c r="B18" s="94" t="s">
        <v>8</v>
      </c>
      <c r="C18" s="95"/>
      <c r="D18" s="95"/>
      <c r="E18" s="95"/>
      <c r="F18" s="95"/>
      <c r="G18" s="96"/>
      <c r="H18" s="94" t="s">
        <v>9</v>
      </c>
      <c r="I18" s="95"/>
      <c r="J18" s="95"/>
      <c r="K18" s="95"/>
      <c r="L18" s="96"/>
      <c r="M18" s="94"/>
      <c r="N18" s="95"/>
      <c r="O18" s="95"/>
      <c r="P18" s="95"/>
      <c r="Q18" s="95"/>
      <c r="R18" s="95"/>
      <c r="S18" s="96"/>
      <c r="T18" s="124"/>
    </row>
    <row r="19" spans="1:20" ht="15.75" thickBot="1">
      <c r="A19" s="198"/>
      <c r="B19" s="97"/>
      <c r="C19" s="98"/>
      <c r="D19" s="98"/>
      <c r="E19" s="98"/>
      <c r="F19" s="98"/>
      <c r="G19" s="99"/>
      <c r="H19" s="97"/>
      <c r="I19" s="98"/>
      <c r="J19" s="98"/>
      <c r="K19" s="98"/>
      <c r="L19" s="99"/>
      <c r="M19" s="97"/>
      <c r="N19" s="98"/>
      <c r="O19" s="98"/>
      <c r="P19" s="98"/>
      <c r="Q19" s="98"/>
      <c r="R19" s="98"/>
      <c r="S19" s="99"/>
      <c r="T19" s="125"/>
    </row>
    <row r="20" spans="1:20" ht="16.5" thickBot="1">
      <c r="A20" s="19" t="s">
        <v>10</v>
      </c>
      <c r="B20" s="100">
        <v>300</v>
      </c>
      <c r="C20" s="102"/>
      <c r="D20" s="100">
        <v>310</v>
      </c>
      <c r="E20" s="102"/>
      <c r="F20" s="24">
        <v>275</v>
      </c>
      <c r="G20" s="29">
        <v>295</v>
      </c>
      <c r="H20" s="24"/>
      <c r="I20" s="24"/>
      <c r="J20" s="24"/>
      <c r="K20" s="126"/>
      <c r="L20" s="127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28">
        <f>B17*B20</f>
        <v>3966000</v>
      </c>
      <c r="C21" s="129"/>
      <c r="D21" s="128">
        <f>D20*B17</f>
        <v>4098200</v>
      </c>
      <c r="E21" s="129"/>
      <c r="F21" s="14">
        <f>B17*F20</f>
        <v>3635500</v>
      </c>
      <c r="G21" s="35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30">
        <f>B17*K20</f>
        <v>0</v>
      </c>
      <c r="L21" s="131"/>
      <c r="M21" s="14"/>
      <c r="N21" s="14">
        <f>B17*N20</f>
        <v>0</v>
      </c>
      <c r="O21" s="31"/>
      <c r="P21" s="32"/>
      <c r="Q21" s="32"/>
      <c r="R21" s="33"/>
      <c r="S21" s="35">
        <f>B17*S20</f>
        <v>0</v>
      </c>
      <c r="T21" s="44">
        <f>T20*B17</f>
        <v>3899900</v>
      </c>
    </row>
    <row r="22" spans="1:20" ht="15.75" thickTop="1">
      <c r="A22" s="199" t="s">
        <v>36</v>
      </c>
      <c r="B22" s="103" t="s">
        <v>11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36"/>
    </row>
    <row r="23" spans="1:20" ht="15.75" thickBot="1">
      <c r="A23" s="200"/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5.75" thickTop="1">
      <c r="A24" s="199" t="s">
        <v>4</v>
      </c>
      <c r="B24" s="140">
        <v>2580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2"/>
    </row>
    <row r="25" spans="1:20" ht="1.5" customHeight="1" thickBot="1">
      <c r="A25" s="200"/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6"/>
    </row>
    <row r="26" spans="1:20" ht="15" customHeight="1" thickTop="1">
      <c r="A26" s="199" t="s">
        <v>35</v>
      </c>
      <c r="B26" s="103" t="s">
        <v>66</v>
      </c>
      <c r="C26" s="104"/>
      <c r="D26" s="104"/>
      <c r="E26" s="104"/>
      <c r="F26" s="104"/>
      <c r="G26" s="105"/>
      <c r="H26" s="94" t="s">
        <v>9</v>
      </c>
      <c r="I26" s="95"/>
      <c r="J26" s="95"/>
      <c r="K26" s="95"/>
      <c r="L26" s="95"/>
      <c r="M26" s="148"/>
      <c r="N26" s="149"/>
      <c r="O26" s="149"/>
      <c r="P26" s="149"/>
      <c r="Q26" s="149"/>
      <c r="R26" s="149"/>
      <c r="S26" s="150"/>
      <c r="T26" s="154"/>
    </row>
    <row r="27" spans="1:20" ht="15" customHeight="1" thickBot="1">
      <c r="A27" s="200"/>
      <c r="B27" s="137"/>
      <c r="C27" s="138"/>
      <c r="D27" s="138"/>
      <c r="E27" s="138"/>
      <c r="F27" s="138"/>
      <c r="G27" s="147"/>
      <c r="H27" s="97"/>
      <c r="I27" s="98"/>
      <c r="J27" s="98"/>
      <c r="K27" s="98"/>
      <c r="L27" s="98"/>
      <c r="M27" s="151"/>
      <c r="N27" s="152"/>
      <c r="O27" s="152"/>
      <c r="P27" s="152"/>
      <c r="Q27" s="152"/>
      <c r="R27" s="152"/>
      <c r="S27" s="153"/>
      <c r="T27" s="155"/>
    </row>
    <row r="28" spans="1:20" ht="17.25" thickBot="1" thickTop="1">
      <c r="A28" s="20" t="s">
        <v>10</v>
      </c>
      <c r="B28" s="134">
        <v>160</v>
      </c>
      <c r="C28" s="135"/>
      <c r="D28" s="134">
        <v>150</v>
      </c>
      <c r="E28" s="135"/>
      <c r="F28" s="14">
        <v>0</v>
      </c>
      <c r="G28" s="35">
        <v>155</v>
      </c>
      <c r="H28" s="14"/>
      <c r="I28" s="14"/>
      <c r="J28" s="14"/>
      <c r="K28" s="132"/>
      <c r="L28" s="133"/>
      <c r="M28" s="14" t="s">
        <v>6</v>
      </c>
      <c r="N28" s="14"/>
      <c r="O28" s="57"/>
      <c r="P28" s="17"/>
      <c r="Q28" s="17"/>
      <c r="R28" s="14"/>
      <c r="S28" s="35"/>
      <c r="T28" s="38">
        <v>155</v>
      </c>
    </row>
    <row r="29" spans="1:20" ht="17.25" thickBot="1" thickTop="1">
      <c r="A29" s="20" t="s">
        <v>7</v>
      </c>
      <c r="B29" s="134">
        <f>B24*B28</f>
        <v>412800</v>
      </c>
      <c r="C29" s="135"/>
      <c r="D29" s="134">
        <f>D28*B24</f>
        <v>387000</v>
      </c>
      <c r="E29" s="135"/>
      <c r="F29" s="14">
        <f>F28*B24</f>
        <v>0</v>
      </c>
      <c r="G29" s="35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32">
        <f>B24*K28</f>
        <v>0</v>
      </c>
      <c r="L29" s="133"/>
      <c r="M29" s="14"/>
      <c r="N29" s="14">
        <f>B24*N28</f>
        <v>0</v>
      </c>
      <c r="O29" s="39"/>
      <c r="P29" s="55"/>
      <c r="Q29" s="55"/>
      <c r="R29" s="37"/>
      <c r="S29" s="35">
        <f>B24*S28</f>
        <v>0</v>
      </c>
      <c r="T29" s="38">
        <f>T28*B24</f>
        <v>399900</v>
      </c>
    </row>
    <row r="30" spans="1:20" ht="15.75" thickTop="1">
      <c r="A30" s="199" t="s">
        <v>36</v>
      </c>
      <c r="B30" s="106" t="s">
        <v>12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08"/>
      <c r="T30" s="124"/>
    </row>
    <row r="31" spans="1:20" ht="15.75" thickBot="1">
      <c r="A31" s="200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47"/>
      <c r="T31" s="157"/>
    </row>
    <row r="32" spans="1:20" ht="20.25" thickBot="1" thickTop="1">
      <c r="A32" s="20" t="s">
        <v>4</v>
      </c>
      <c r="B32" s="158">
        <v>4075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  <c r="T32" s="38"/>
    </row>
    <row r="33" spans="1:20" ht="15" customHeight="1" thickTop="1">
      <c r="A33" s="199" t="s">
        <v>35</v>
      </c>
      <c r="B33" s="103" t="s">
        <v>67</v>
      </c>
      <c r="C33" s="104"/>
      <c r="D33" s="104"/>
      <c r="E33" s="104"/>
      <c r="F33" s="104"/>
      <c r="G33" s="105"/>
      <c r="H33" s="161"/>
      <c r="I33" s="162"/>
      <c r="J33" s="162"/>
      <c r="K33" s="162"/>
      <c r="L33" s="163"/>
      <c r="M33" s="161"/>
      <c r="N33" s="162"/>
      <c r="O33" s="162"/>
      <c r="P33" s="162"/>
      <c r="Q33" s="162"/>
      <c r="R33" s="162"/>
      <c r="S33" s="163"/>
      <c r="T33" s="167"/>
    </row>
    <row r="34" spans="1:20" ht="15" customHeight="1" thickBot="1">
      <c r="A34" s="200"/>
      <c r="B34" s="137"/>
      <c r="C34" s="138"/>
      <c r="D34" s="138"/>
      <c r="E34" s="138"/>
      <c r="F34" s="138"/>
      <c r="G34" s="147"/>
      <c r="H34" s="164"/>
      <c r="I34" s="165"/>
      <c r="J34" s="165"/>
      <c r="K34" s="165"/>
      <c r="L34" s="166"/>
      <c r="M34" s="164"/>
      <c r="N34" s="165"/>
      <c r="O34" s="165"/>
      <c r="P34" s="165"/>
      <c r="Q34" s="165"/>
      <c r="R34" s="165"/>
      <c r="S34" s="166"/>
      <c r="T34" s="157"/>
    </row>
    <row r="35" spans="1:20" ht="17.25" thickBot="1" thickTop="1">
      <c r="A35" s="20" t="s">
        <v>10</v>
      </c>
      <c r="B35" s="134">
        <v>95</v>
      </c>
      <c r="C35" s="135"/>
      <c r="D35" s="134">
        <v>120</v>
      </c>
      <c r="E35" s="135"/>
      <c r="F35" s="14">
        <v>100</v>
      </c>
      <c r="G35" s="35">
        <v>105</v>
      </c>
      <c r="H35" s="14"/>
      <c r="I35" s="14"/>
      <c r="J35" s="14"/>
      <c r="K35" s="132"/>
      <c r="L35" s="133"/>
      <c r="M35" s="14"/>
      <c r="N35" s="14"/>
      <c r="O35" s="39"/>
      <c r="P35" s="55"/>
      <c r="Q35" s="55"/>
      <c r="R35" s="37"/>
      <c r="S35" s="35"/>
      <c r="T35" s="38">
        <v>105</v>
      </c>
    </row>
    <row r="36" spans="1:20" ht="17.25" thickBot="1" thickTop="1">
      <c r="A36" s="20" t="s">
        <v>7</v>
      </c>
      <c r="B36" s="134">
        <f>B35*B32</f>
        <v>387125</v>
      </c>
      <c r="C36" s="135"/>
      <c r="D36" s="134">
        <f>D35*B32</f>
        <v>489000</v>
      </c>
      <c r="E36" s="135"/>
      <c r="F36" s="14">
        <f>F35*B32</f>
        <v>407500</v>
      </c>
      <c r="G36" s="35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32">
        <f>K35*B32</f>
        <v>0</v>
      </c>
      <c r="L36" s="133"/>
      <c r="M36" s="14">
        <f>M35*B32</f>
        <v>0</v>
      </c>
      <c r="N36" s="14">
        <f>N35*B32</f>
        <v>0</v>
      </c>
      <c r="O36" s="39"/>
      <c r="P36" s="55"/>
      <c r="Q36" s="55"/>
      <c r="R36" s="37"/>
      <c r="S36" s="35">
        <f>S35*B32</f>
        <v>0</v>
      </c>
      <c r="T36" s="38">
        <f>T35*B32</f>
        <v>427875</v>
      </c>
    </row>
    <row r="37" spans="1:20" ht="15.75" thickTop="1">
      <c r="A37" s="199" t="s">
        <v>36</v>
      </c>
      <c r="B37" s="103" t="s">
        <v>13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5"/>
      <c r="T37" s="167"/>
    </row>
    <row r="38" spans="1:20" ht="15.75" thickBot="1">
      <c r="A38" s="200"/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47"/>
      <c r="T38" s="157"/>
    </row>
    <row r="39" spans="1:20" ht="20.25" thickBot="1" thickTop="1">
      <c r="A39" s="20" t="s">
        <v>4</v>
      </c>
      <c r="B39" s="158">
        <v>4300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60"/>
      <c r="T39" s="38"/>
    </row>
    <row r="40" spans="1:20" ht="0.75" customHeight="1" thickTop="1">
      <c r="A40" s="199" t="s">
        <v>35</v>
      </c>
      <c r="B40" s="103" t="s">
        <v>14</v>
      </c>
      <c r="C40" s="104"/>
      <c r="D40" s="104"/>
      <c r="E40" s="104"/>
      <c r="F40" s="104"/>
      <c r="G40" s="105"/>
      <c r="H40" s="161"/>
      <c r="I40" s="162"/>
      <c r="J40" s="162"/>
      <c r="K40" s="162"/>
      <c r="L40" s="163"/>
      <c r="M40" s="161"/>
      <c r="N40" s="162"/>
      <c r="O40" s="162"/>
      <c r="P40" s="162"/>
      <c r="Q40" s="162"/>
      <c r="R40" s="162"/>
      <c r="S40" s="163"/>
      <c r="T40" s="167"/>
    </row>
    <row r="41" spans="1:20" ht="33" customHeight="1" thickBot="1">
      <c r="A41" s="200"/>
      <c r="B41" s="137" t="s">
        <v>67</v>
      </c>
      <c r="C41" s="138"/>
      <c r="D41" s="138"/>
      <c r="E41" s="138"/>
      <c r="F41" s="138"/>
      <c r="G41" s="147"/>
      <c r="H41" s="164"/>
      <c r="I41" s="165"/>
      <c r="J41" s="165"/>
      <c r="K41" s="165"/>
      <c r="L41" s="166"/>
      <c r="M41" s="164"/>
      <c r="N41" s="165"/>
      <c r="O41" s="165"/>
      <c r="P41" s="165"/>
      <c r="Q41" s="165"/>
      <c r="R41" s="165"/>
      <c r="S41" s="166"/>
      <c r="T41" s="157"/>
    </row>
    <row r="42" spans="1:20" ht="17.25" thickBot="1" thickTop="1">
      <c r="A42" s="20" t="s">
        <v>10</v>
      </c>
      <c r="B42" s="134">
        <v>150</v>
      </c>
      <c r="C42" s="135"/>
      <c r="D42" s="134">
        <v>160</v>
      </c>
      <c r="E42" s="135"/>
      <c r="F42" s="14">
        <v>130</v>
      </c>
      <c r="G42" s="35">
        <v>146.67</v>
      </c>
      <c r="H42" s="14"/>
      <c r="I42" s="14"/>
      <c r="J42" s="14"/>
      <c r="K42" s="132"/>
      <c r="L42" s="133"/>
      <c r="M42" s="14"/>
      <c r="N42" s="14"/>
      <c r="O42" s="36"/>
      <c r="P42" s="55"/>
      <c r="Q42" s="55"/>
      <c r="R42" s="37"/>
      <c r="S42" s="35"/>
      <c r="T42" s="38">
        <v>146</v>
      </c>
    </row>
    <row r="43" spans="1:20" ht="17.25" thickBot="1" thickTop="1">
      <c r="A43" s="20" t="s">
        <v>7</v>
      </c>
      <c r="B43" s="134">
        <f>B42*B39</f>
        <v>645000</v>
      </c>
      <c r="C43" s="135"/>
      <c r="D43" s="134">
        <f>D42*B39</f>
        <v>688000</v>
      </c>
      <c r="E43" s="135"/>
      <c r="F43" s="14">
        <f>F42*B39</f>
        <v>559000</v>
      </c>
      <c r="G43" s="35">
        <f>G42*B39</f>
        <v>630681</v>
      </c>
      <c r="H43" s="14">
        <v>0</v>
      </c>
      <c r="I43" s="14">
        <v>0</v>
      </c>
      <c r="J43" s="14">
        <v>0</v>
      </c>
      <c r="K43" s="132">
        <v>0</v>
      </c>
      <c r="L43" s="133"/>
      <c r="M43" s="14">
        <v>0</v>
      </c>
      <c r="N43" s="14"/>
      <c r="O43" s="31"/>
      <c r="P43" s="55"/>
      <c r="Q43" s="55"/>
      <c r="R43" s="37"/>
      <c r="S43" s="35"/>
      <c r="T43" s="38">
        <f>T42*B39</f>
        <v>627800</v>
      </c>
    </row>
    <row r="44" spans="1:20" ht="15.75" thickTop="1">
      <c r="A44" s="199" t="s">
        <v>36</v>
      </c>
      <c r="B44" s="103" t="s">
        <v>15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5"/>
      <c r="T44" s="167"/>
    </row>
    <row r="45" spans="1:20" ht="15.75" thickBot="1">
      <c r="A45" s="200"/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47"/>
      <c r="T45" s="157"/>
    </row>
    <row r="46" spans="1:20" ht="20.25" thickBot="1" thickTop="1">
      <c r="A46" s="20" t="s">
        <v>4</v>
      </c>
      <c r="B46" s="158">
        <v>1635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  <c r="T46" s="38"/>
    </row>
    <row r="47" spans="1:20" ht="15" customHeight="1" thickTop="1">
      <c r="A47" s="199" t="s">
        <v>35</v>
      </c>
      <c r="B47" s="103" t="s">
        <v>16</v>
      </c>
      <c r="C47" s="104"/>
      <c r="D47" s="104"/>
      <c r="E47" s="104"/>
      <c r="F47" s="104"/>
      <c r="G47" s="105"/>
      <c r="H47" s="103" t="s">
        <v>77</v>
      </c>
      <c r="I47" s="104"/>
      <c r="J47" s="104"/>
      <c r="K47" s="104"/>
      <c r="L47" s="105"/>
      <c r="M47" s="168"/>
      <c r="N47" s="169"/>
      <c r="O47" s="169"/>
      <c r="P47" s="169"/>
      <c r="Q47" s="169"/>
      <c r="R47" s="169"/>
      <c r="S47" s="170"/>
      <c r="T47" s="167"/>
    </row>
    <row r="48" spans="1:20" ht="15" customHeight="1" thickBot="1">
      <c r="A48" s="200"/>
      <c r="B48" s="137"/>
      <c r="C48" s="138"/>
      <c r="D48" s="138"/>
      <c r="E48" s="138"/>
      <c r="F48" s="138"/>
      <c r="G48" s="147"/>
      <c r="H48" s="137"/>
      <c r="I48" s="138"/>
      <c r="J48" s="138"/>
      <c r="K48" s="138"/>
      <c r="L48" s="147"/>
      <c r="M48" s="171"/>
      <c r="N48" s="172"/>
      <c r="O48" s="172"/>
      <c r="P48" s="172"/>
      <c r="Q48" s="172"/>
      <c r="R48" s="172"/>
      <c r="S48" s="173"/>
      <c r="T48" s="157"/>
    </row>
    <row r="49" spans="1:20" ht="17.25" thickBot="1" thickTop="1">
      <c r="A49" s="20" t="s">
        <v>10</v>
      </c>
      <c r="B49" s="134">
        <v>290</v>
      </c>
      <c r="C49" s="135"/>
      <c r="D49" s="134">
        <v>330</v>
      </c>
      <c r="E49" s="135"/>
      <c r="F49" s="14">
        <v>280</v>
      </c>
      <c r="G49" s="35">
        <v>300</v>
      </c>
      <c r="H49" s="14">
        <v>290</v>
      </c>
      <c r="I49" s="14">
        <v>0</v>
      </c>
      <c r="J49" s="14">
        <v>290</v>
      </c>
      <c r="K49" s="132">
        <v>290</v>
      </c>
      <c r="L49" s="133"/>
      <c r="M49" s="14"/>
      <c r="N49" s="14"/>
      <c r="O49" s="39"/>
      <c r="P49" s="55"/>
      <c r="Q49" s="55"/>
      <c r="R49" s="37"/>
      <c r="S49" s="14"/>
      <c r="T49" s="38">
        <v>300</v>
      </c>
    </row>
    <row r="50" spans="1:20" ht="17.25" thickBot="1" thickTop="1">
      <c r="A50" s="20" t="s">
        <v>7</v>
      </c>
      <c r="B50" s="134">
        <f>B49*B46</f>
        <v>474150</v>
      </c>
      <c r="C50" s="135"/>
      <c r="D50" s="134">
        <f>D49*B46</f>
        <v>539550</v>
      </c>
      <c r="E50" s="135"/>
      <c r="F50" s="14">
        <f>F49*B46</f>
        <v>457800</v>
      </c>
      <c r="G50" s="35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32">
        <f>K49*B46</f>
        <v>474150</v>
      </c>
      <c r="L50" s="133"/>
      <c r="M50" s="14"/>
      <c r="N50" s="14"/>
      <c r="O50" s="39"/>
      <c r="P50" s="55"/>
      <c r="Q50" s="55"/>
      <c r="R50" s="37"/>
      <c r="S50" s="14"/>
      <c r="T50" s="38">
        <f>T49*B46</f>
        <v>490500</v>
      </c>
    </row>
    <row r="51" spans="1:20" ht="15.75" thickTop="1">
      <c r="A51" s="199" t="s">
        <v>36</v>
      </c>
      <c r="B51" s="103" t="s">
        <v>17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167"/>
    </row>
    <row r="52" spans="1:20" ht="15.75" thickBot="1">
      <c r="A52" s="200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47"/>
      <c r="T52" s="157"/>
    </row>
    <row r="53" spans="1:20" ht="20.25" thickBot="1" thickTop="1">
      <c r="A53" s="20" t="s">
        <v>4</v>
      </c>
      <c r="B53" s="158">
        <v>2064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  <c r="T53" s="38"/>
    </row>
    <row r="54" spans="1:20" ht="15" customHeight="1" thickTop="1">
      <c r="A54" s="199" t="s">
        <v>35</v>
      </c>
      <c r="B54" s="103" t="s">
        <v>8</v>
      </c>
      <c r="C54" s="104"/>
      <c r="D54" s="104"/>
      <c r="E54" s="104"/>
      <c r="F54" s="104"/>
      <c r="G54" s="105"/>
      <c r="H54" s="103" t="s">
        <v>77</v>
      </c>
      <c r="I54" s="104"/>
      <c r="J54" s="104"/>
      <c r="K54" s="104"/>
      <c r="L54" s="105"/>
      <c r="M54" s="168"/>
      <c r="N54" s="169"/>
      <c r="O54" s="169"/>
      <c r="P54" s="169"/>
      <c r="Q54" s="169"/>
      <c r="R54" s="169"/>
      <c r="S54" s="170"/>
      <c r="T54" s="167"/>
    </row>
    <row r="55" spans="1:20" ht="15" customHeight="1" thickBot="1">
      <c r="A55" s="200"/>
      <c r="B55" s="137"/>
      <c r="C55" s="138"/>
      <c r="D55" s="138"/>
      <c r="E55" s="138"/>
      <c r="F55" s="138"/>
      <c r="G55" s="147"/>
      <c r="H55" s="137"/>
      <c r="I55" s="138"/>
      <c r="J55" s="138"/>
      <c r="K55" s="138"/>
      <c r="L55" s="147"/>
      <c r="M55" s="171"/>
      <c r="N55" s="172"/>
      <c r="O55" s="172"/>
      <c r="P55" s="172"/>
      <c r="Q55" s="172"/>
      <c r="R55" s="172"/>
      <c r="S55" s="173"/>
      <c r="T55" s="157"/>
    </row>
    <row r="56" spans="1:20" ht="17.25" thickBot="1" thickTop="1">
      <c r="A56" s="20" t="s">
        <v>10</v>
      </c>
      <c r="B56" s="134">
        <v>290</v>
      </c>
      <c r="C56" s="135"/>
      <c r="D56" s="134">
        <v>320</v>
      </c>
      <c r="E56" s="135"/>
      <c r="F56" s="14">
        <v>270</v>
      </c>
      <c r="G56" s="35">
        <v>293.33</v>
      </c>
      <c r="H56" s="14"/>
      <c r="I56" s="14">
        <v>0</v>
      </c>
      <c r="J56" s="14"/>
      <c r="K56" s="132">
        <v>0</v>
      </c>
      <c r="L56" s="133"/>
      <c r="M56" s="14"/>
      <c r="N56" s="14"/>
      <c r="O56" s="39"/>
      <c r="P56" s="55"/>
      <c r="Q56" s="55"/>
      <c r="R56" s="37"/>
      <c r="S56" s="35"/>
      <c r="T56" s="38">
        <v>293</v>
      </c>
    </row>
    <row r="57" spans="1:20" ht="17.25" thickBot="1" thickTop="1">
      <c r="A57" s="20" t="s">
        <v>7</v>
      </c>
      <c r="B57" s="134">
        <f>B56*B53</f>
        <v>598560</v>
      </c>
      <c r="C57" s="135"/>
      <c r="D57" s="134">
        <f>D56*B53</f>
        <v>660480</v>
      </c>
      <c r="E57" s="135"/>
      <c r="F57" s="14">
        <f>F56*B53</f>
        <v>557280</v>
      </c>
      <c r="G57" s="35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32">
        <f>K56*B53</f>
        <v>0</v>
      </c>
      <c r="L57" s="133"/>
      <c r="M57" s="14"/>
      <c r="N57" s="14"/>
      <c r="O57" s="39"/>
      <c r="P57" s="55"/>
      <c r="Q57" s="55"/>
      <c r="R57" s="37"/>
      <c r="S57" s="14"/>
      <c r="T57" s="38">
        <f>T56*B53</f>
        <v>604752</v>
      </c>
    </row>
    <row r="58" spans="1:20" ht="17.25" thickBot="1" thickTop="1">
      <c r="A58" s="20" t="s">
        <v>18</v>
      </c>
      <c r="B58" s="181"/>
      <c r="C58" s="182"/>
      <c r="D58" s="181"/>
      <c r="E58" s="182"/>
      <c r="F58" s="59"/>
      <c r="G58" s="59"/>
      <c r="H58" s="59"/>
      <c r="I58" s="59"/>
      <c r="J58" s="59"/>
      <c r="K58" s="181"/>
      <c r="L58" s="182"/>
      <c r="M58" s="59"/>
      <c r="N58" s="59"/>
      <c r="O58" s="63"/>
      <c r="P58" s="61"/>
      <c r="Q58" s="61"/>
      <c r="R58" s="60"/>
      <c r="S58" s="59"/>
      <c r="T58" s="64"/>
    </row>
    <row r="59" spans="1:20" ht="42" customHeight="1" thickBot="1" thickTop="1">
      <c r="A59" s="20" t="s">
        <v>19</v>
      </c>
      <c r="B59" s="134"/>
      <c r="C59" s="135"/>
      <c r="D59" s="174"/>
      <c r="E59" s="175"/>
      <c r="F59" s="14"/>
      <c r="G59" s="14"/>
      <c r="H59" s="45"/>
      <c r="I59" s="45"/>
      <c r="J59" s="14"/>
      <c r="K59" s="174"/>
      <c r="L59" s="175"/>
      <c r="M59" s="45"/>
      <c r="N59" s="45"/>
      <c r="O59" s="39"/>
      <c r="P59" s="55"/>
      <c r="Q59" s="55"/>
      <c r="R59" s="37"/>
      <c r="S59" s="45"/>
      <c r="T59" s="23"/>
    </row>
    <row r="60" spans="1:20" ht="15.75" thickTop="1">
      <c r="A60" s="199" t="s">
        <v>37</v>
      </c>
      <c r="B60" s="196">
        <f>B57+B50+B43+B36+B29+B21+B14</f>
        <v>7541135</v>
      </c>
      <c r="C60" s="170"/>
      <c r="D60" s="196">
        <f>D57+D50+D43+D36+D29+D21+E14</f>
        <v>8004330</v>
      </c>
      <c r="E60" s="170"/>
      <c r="F60" s="176">
        <f>F57+F50+F43+F36+F29+F21+F14</f>
        <v>6674580</v>
      </c>
      <c r="G60" s="176">
        <f>G57+G50+G43+G36+G29+G21+G14</f>
        <v>7540003.220000001</v>
      </c>
      <c r="H60" s="176">
        <f>H57+H50+H43+H36+H29+H21+H14</f>
        <v>474150</v>
      </c>
      <c r="I60" s="176">
        <f>I57+I50+I43+I36+I29+I21+I14</f>
        <v>0</v>
      </c>
      <c r="J60" s="176">
        <f>J57+J50+J43+J36+J29+J21+J14</f>
        <v>474150</v>
      </c>
      <c r="K60" s="196">
        <f>K57+K50+K43+K36+K29+K21+L14</f>
        <v>474150</v>
      </c>
      <c r="L60" s="170"/>
      <c r="M60" s="176">
        <v>0</v>
      </c>
      <c r="N60" s="176">
        <v>0</v>
      </c>
      <c r="O60" s="196">
        <f>O14</f>
        <v>0</v>
      </c>
      <c r="P60" s="169"/>
      <c r="Q60" s="169"/>
      <c r="R60" s="170"/>
      <c r="S60" s="176">
        <v>0</v>
      </c>
      <c r="T60" s="185">
        <f>T57+T50+T43+T36+T29+T21+T14</f>
        <v>7533607</v>
      </c>
    </row>
    <row r="61" spans="1:20" ht="15.75" thickBot="1">
      <c r="A61" s="200"/>
      <c r="B61" s="171"/>
      <c r="C61" s="173"/>
      <c r="D61" s="171"/>
      <c r="E61" s="173"/>
      <c r="F61" s="177"/>
      <c r="G61" s="177"/>
      <c r="H61" s="177"/>
      <c r="I61" s="177"/>
      <c r="J61" s="177"/>
      <c r="K61" s="171"/>
      <c r="L61" s="173"/>
      <c r="M61" s="177"/>
      <c r="N61" s="177"/>
      <c r="O61" s="171"/>
      <c r="P61" s="172"/>
      <c r="Q61" s="172"/>
      <c r="R61" s="173"/>
      <c r="S61" s="177"/>
      <c r="T61" s="157"/>
    </row>
    <row r="62" spans="1:20" ht="30.75" customHeight="1" thickTop="1">
      <c r="A62" s="199" t="s">
        <v>20</v>
      </c>
      <c r="B62" s="191">
        <v>40578</v>
      </c>
      <c r="C62" s="192"/>
      <c r="D62" s="191">
        <v>40578</v>
      </c>
      <c r="E62" s="192"/>
      <c r="F62" s="179">
        <v>40578</v>
      </c>
      <c r="G62" s="186"/>
      <c r="H62" s="179">
        <v>40578</v>
      </c>
      <c r="I62" s="179">
        <v>40578</v>
      </c>
      <c r="J62" s="179">
        <v>40578</v>
      </c>
      <c r="K62" s="49"/>
      <c r="L62" s="163"/>
      <c r="M62" s="179"/>
      <c r="N62" s="179"/>
      <c r="O62" s="191"/>
      <c r="P62" s="162"/>
      <c r="Q62" s="162"/>
      <c r="R62" s="163"/>
      <c r="S62" s="186"/>
      <c r="T62" s="123"/>
    </row>
    <row r="63" spans="1:20" ht="15.75" thickBot="1">
      <c r="A63" s="201"/>
      <c r="B63" s="193"/>
      <c r="C63" s="194"/>
      <c r="D63" s="193"/>
      <c r="E63" s="194"/>
      <c r="F63" s="195"/>
      <c r="G63" s="180"/>
      <c r="H63" s="180"/>
      <c r="I63" s="180"/>
      <c r="J63" s="180"/>
      <c r="K63" s="50"/>
      <c r="L63" s="178"/>
      <c r="M63" s="180"/>
      <c r="N63" s="180"/>
      <c r="O63" s="187"/>
      <c r="P63" s="188"/>
      <c r="Q63" s="188"/>
      <c r="R63" s="178"/>
      <c r="S63" s="180"/>
      <c r="T63" s="228"/>
    </row>
    <row r="64" spans="1:20" ht="15" customHeight="1" thickTop="1">
      <c r="A64" s="199" t="s">
        <v>21</v>
      </c>
      <c r="B64" s="161" t="s">
        <v>81</v>
      </c>
      <c r="C64" s="163"/>
      <c r="D64" s="161" t="s">
        <v>81</v>
      </c>
      <c r="E64" s="163"/>
      <c r="F64" s="186" t="s">
        <v>81</v>
      </c>
      <c r="G64" s="186"/>
      <c r="H64" s="186" t="s">
        <v>81</v>
      </c>
      <c r="I64" s="186" t="s">
        <v>81</v>
      </c>
      <c r="J64" s="186" t="s">
        <v>81</v>
      </c>
      <c r="K64" s="161"/>
      <c r="L64" s="163"/>
      <c r="M64" s="186"/>
      <c r="N64" s="186"/>
      <c r="O64" s="161"/>
      <c r="P64" s="162"/>
      <c r="Q64" s="162"/>
      <c r="R64" s="163"/>
      <c r="S64" s="186"/>
      <c r="T64" s="123"/>
    </row>
    <row r="65" spans="1:20" ht="39.75" customHeight="1" thickBot="1">
      <c r="A65" s="201"/>
      <c r="B65" s="164"/>
      <c r="C65" s="166"/>
      <c r="D65" s="164"/>
      <c r="E65" s="166"/>
      <c r="F65" s="180"/>
      <c r="G65" s="189"/>
      <c r="H65" s="180"/>
      <c r="I65" s="180"/>
      <c r="J65" s="180"/>
      <c r="K65" s="164"/>
      <c r="L65" s="166"/>
      <c r="M65" s="180"/>
      <c r="N65" s="180"/>
      <c r="O65" s="187"/>
      <c r="P65" s="188"/>
      <c r="Q65" s="188"/>
      <c r="R65" s="178"/>
      <c r="S65" s="189"/>
      <c r="T65" s="190"/>
    </row>
    <row r="66" spans="1:20" ht="46.5" customHeight="1" thickTop="1">
      <c r="A66" s="210" t="s">
        <v>22</v>
      </c>
      <c r="B66" s="211"/>
      <c r="C66" s="103" t="s">
        <v>23</v>
      </c>
      <c r="D66" s="104"/>
      <c r="E66" s="104"/>
      <c r="F66" s="104"/>
      <c r="G66" s="105"/>
      <c r="H66" s="103" t="s">
        <v>38</v>
      </c>
      <c r="I66" s="202"/>
      <c r="J66" s="202"/>
      <c r="K66" s="202"/>
      <c r="L66" s="202"/>
      <c r="M66" s="202"/>
      <c r="N66" s="202"/>
      <c r="O66" s="203"/>
      <c r="P66" s="5"/>
      <c r="Q66" s="6"/>
      <c r="R66" s="7"/>
      <c r="S66" s="8"/>
      <c r="T66" s="8"/>
    </row>
    <row r="67" spans="1:20" ht="16.5" thickBot="1">
      <c r="A67" s="212"/>
      <c r="B67" s="213"/>
      <c r="C67" s="97"/>
      <c r="D67" s="98"/>
      <c r="E67" s="98"/>
      <c r="F67" s="98"/>
      <c r="G67" s="99"/>
      <c r="H67" s="204"/>
      <c r="I67" s="205"/>
      <c r="J67" s="205"/>
      <c r="K67" s="205"/>
      <c r="L67" s="205"/>
      <c r="M67" s="205"/>
      <c r="N67" s="205"/>
      <c r="O67" s="206"/>
      <c r="P67" s="9"/>
      <c r="Q67" s="10"/>
      <c r="R67" s="3"/>
      <c r="S67" s="2"/>
      <c r="T67" s="2"/>
    </row>
    <row r="68" spans="1:20" ht="16.5" thickBot="1">
      <c r="A68" s="207" t="s">
        <v>26</v>
      </c>
      <c r="B68" s="220"/>
      <c r="C68" s="222" t="s">
        <v>27</v>
      </c>
      <c r="D68" s="223"/>
      <c r="E68" s="223"/>
      <c r="F68" s="223"/>
      <c r="G68" s="224"/>
      <c r="H68" s="207" t="s">
        <v>28</v>
      </c>
      <c r="I68" s="208"/>
      <c r="J68" s="208"/>
      <c r="K68" s="208"/>
      <c r="L68" s="208"/>
      <c r="M68" s="208"/>
      <c r="N68" s="208"/>
      <c r="O68" s="209"/>
      <c r="P68" s="11"/>
      <c r="Q68" s="12"/>
      <c r="R68" s="183"/>
      <c r="S68" s="184"/>
      <c r="T68" s="184"/>
    </row>
    <row r="69" spans="1:20" ht="16.5" thickBot="1">
      <c r="A69" s="207" t="s">
        <v>29</v>
      </c>
      <c r="B69" s="220"/>
      <c r="C69" s="225" t="s">
        <v>73</v>
      </c>
      <c r="D69" s="226"/>
      <c r="E69" s="226"/>
      <c r="F69" s="226"/>
      <c r="G69" s="227"/>
      <c r="H69" s="207" t="s">
        <v>63</v>
      </c>
      <c r="I69" s="208"/>
      <c r="J69" s="208"/>
      <c r="K69" s="208"/>
      <c r="L69" s="208"/>
      <c r="M69" s="208"/>
      <c r="N69" s="208"/>
      <c r="O69" s="209"/>
      <c r="P69" s="11"/>
      <c r="Q69" s="12"/>
      <c r="R69" s="183"/>
      <c r="S69" s="184"/>
      <c r="T69" s="184"/>
    </row>
    <row r="70" spans="1:20" ht="16.5" customHeight="1" thickBot="1">
      <c r="A70" s="207" t="s">
        <v>30</v>
      </c>
      <c r="B70" s="220"/>
      <c r="C70" s="222" t="s">
        <v>31</v>
      </c>
      <c r="D70" s="223"/>
      <c r="E70" s="223"/>
      <c r="F70" s="223"/>
      <c r="G70" s="224"/>
      <c r="H70" s="207" t="s">
        <v>32</v>
      </c>
      <c r="I70" s="208"/>
      <c r="J70" s="208"/>
      <c r="K70" s="208"/>
      <c r="L70" s="208"/>
      <c r="M70" s="208"/>
      <c r="N70" s="208"/>
      <c r="O70" s="209"/>
      <c r="P70" s="11"/>
      <c r="Q70" s="12"/>
      <c r="R70" s="183"/>
      <c r="S70" s="184"/>
      <c r="T70" s="184"/>
    </row>
    <row r="72" spans="1:6" ht="15">
      <c r="A72" s="219" t="s">
        <v>79</v>
      </c>
      <c r="B72" s="219"/>
      <c r="C72" s="219"/>
      <c r="D72" s="219"/>
      <c r="E72" s="219"/>
      <c r="F72" s="219"/>
    </row>
    <row r="73" spans="1:8" ht="22.5" customHeight="1">
      <c r="A73" s="219" t="s">
        <v>75</v>
      </c>
      <c r="B73" s="219"/>
      <c r="C73" s="219"/>
      <c r="D73" s="219"/>
      <c r="E73" s="219"/>
      <c r="F73" s="219"/>
      <c r="G73" s="219"/>
      <c r="H73" s="219"/>
    </row>
    <row r="74" spans="1:8" ht="39" customHeight="1">
      <c r="A74" s="221" t="s">
        <v>83</v>
      </c>
      <c r="B74" s="219"/>
      <c r="C74" s="219"/>
      <c r="D74" s="219"/>
      <c r="E74" s="219"/>
      <c r="F74" s="219"/>
      <c r="G74" s="219"/>
      <c r="H74" s="219"/>
    </row>
  </sheetData>
  <sheetProtection/>
  <mergeCells count="181"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A8:A9"/>
    <mergeCell ref="A11:A12"/>
    <mergeCell ref="A15:A16"/>
    <mergeCell ref="A18:A19"/>
    <mergeCell ref="A22:A23"/>
    <mergeCell ref="A24:A25"/>
    <mergeCell ref="B62:C63"/>
    <mergeCell ref="D62:E63"/>
    <mergeCell ref="F62:F63"/>
    <mergeCell ref="B60:C61"/>
    <mergeCell ref="D60:E61"/>
    <mergeCell ref="B64:C65"/>
    <mergeCell ref="F60:F61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J60:J61"/>
    <mergeCell ref="T51:T52"/>
    <mergeCell ref="B53:S53"/>
    <mergeCell ref="B54:G55"/>
    <mergeCell ref="H54:L55"/>
    <mergeCell ref="M54:S55"/>
    <mergeCell ref="T54:T55"/>
    <mergeCell ref="K49:L49"/>
    <mergeCell ref="B50:C50"/>
    <mergeCell ref="D50:E50"/>
    <mergeCell ref="K50:L50"/>
    <mergeCell ref="B44:S45"/>
    <mergeCell ref="B51:S52"/>
    <mergeCell ref="D49:E49"/>
    <mergeCell ref="T44:T45"/>
    <mergeCell ref="B46:S46"/>
    <mergeCell ref="B47:G48"/>
    <mergeCell ref="H47:L48"/>
    <mergeCell ref="M47:S48"/>
    <mergeCell ref="T47:T48"/>
    <mergeCell ref="D42:E42"/>
    <mergeCell ref="K42:L42"/>
    <mergeCell ref="B43:C43"/>
    <mergeCell ref="D43:E43"/>
    <mergeCell ref="K43:L43"/>
    <mergeCell ref="B42:C42"/>
    <mergeCell ref="T37:T38"/>
    <mergeCell ref="B39:S39"/>
    <mergeCell ref="B40:G40"/>
    <mergeCell ref="B41:G41"/>
    <mergeCell ref="H40:L41"/>
    <mergeCell ref="M40:S41"/>
    <mergeCell ref="T40:T41"/>
    <mergeCell ref="B37:S38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H4:J6"/>
    <mergeCell ref="P4:S7"/>
    <mergeCell ref="K4:L7"/>
    <mergeCell ref="G4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69" t="s">
        <v>39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t="15.75" thickBot="1">
      <c r="A2" s="270" t="s">
        <v>53</v>
      </c>
      <c r="B2" s="271"/>
      <c r="C2" s="271"/>
      <c r="D2" s="271"/>
      <c r="E2" s="271"/>
      <c r="F2" s="271"/>
      <c r="G2" s="271"/>
      <c r="L2" s="270" t="s">
        <v>62</v>
      </c>
      <c r="M2" s="270"/>
      <c r="N2" s="270"/>
      <c r="O2" s="270"/>
      <c r="P2" s="270"/>
      <c r="Q2" s="270"/>
      <c r="R2" s="270"/>
    </row>
    <row r="3" spans="1:18" ht="15.75" customHeight="1" thickTop="1">
      <c r="A3" s="199" t="s">
        <v>0</v>
      </c>
      <c r="B3" s="103" t="s">
        <v>1</v>
      </c>
      <c r="C3" s="104"/>
      <c r="D3" s="104"/>
      <c r="E3" s="104"/>
      <c r="F3" s="105"/>
      <c r="G3" s="115" t="s">
        <v>2</v>
      </c>
      <c r="H3" s="103" t="s">
        <v>1</v>
      </c>
      <c r="I3" s="104"/>
      <c r="J3" s="105"/>
      <c r="K3" s="103" t="s">
        <v>2</v>
      </c>
      <c r="L3" s="105"/>
      <c r="M3" s="103" t="s">
        <v>1</v>
      </c>
      <c r="N3" s="104"/>
      <c r="O3" s="104"/>
      <c r="P3" s="105"/>
      <c r="Q3" s="115" t="s">
        <v>2</v>
      </c>
      <c r="R3" s="123" t="s">
        <v>40</v>
      </c>
    </row>
    <row r="4" spans="1:18" ht="15.75" customHeight="1" thickBot="1">
      <c r="A4" s="217"/>
      <c r="B4" s="97"/>
      <c r="C4" s="98"/>
      <c r="D4" s="98"/>
      <c r="E4" s="98"/>
      <c r="F4" s="99"/>
      <c r="G4" s="116"/>
      <c r="H4" s="97"/>
      <c r="I4" s="98"/>
      <c r="J4" s="99"/>
      <c r="K4" s="106"/>
      <c r="L4" s="108"/>
      <c r="M4" s="97"/>
      <c r="N4" s="98"/>
      <c r="O4" s="98"/>
      <c r="P4" s="99"/>
      <c r="Q4" s="240"/>
      <c r="R4" s="238"/>
    </row>
    <row r="5" spans="1:18" ht="16.5" thickBot="1">
      <c r="A5" s="218"/>
      <c r="B5" s="26">
        <v>1</v>
      </c>
      <c r="C5" s="28"/>
      <c r="D5" s="100">
        <v>2</v>
      </c>
      <c r="E5" s="102"/>
      <c r="F5" s="24">
        <v>3</v>
      </c>
      <c r="G5" s="117"/>
      <c r="H5" s="24">
        <v>1</v>
      </c>
      <c r="I5" s="24">
        <v>2</v>
      </c>
      <c r="J5" s="24">
        <v>3</v>
      </c>
      <c r="K5" s="97"/>
      <c r="L5" s="99"/>
      <c r="M5" s="26">
        <v>1</v>
      </c>
      <c r="N5" s="28"/>
      <c r="O5" s="24">
        <v>2</v>
      </c>
      <c r="P5" s="24">
        <v>3</v>
      </c>
      <c r="Q5" s="241"/>
      <c r="R5" s="239"/>
    </row>
    <row r="6" spans="1:18" ht="15">
      <c r="A6" s="197" t="s">
        <v>36</v>
      </c>
      <c r="B6" s="229" t="s">
        <v>41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  <c r="R6" s="237"/>
    </row>
    <row r="7" spans="1:18" ht="15.75" thickBot="1">
      <c r="A7" s="198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236"/>
    </row>
    <row r="8" spans="1:18" ht="17.25" thickBot="1">
      <c r="A8" s="19" t="s">
        <v>42</v>
      </c>
      <c r="B8" s="100">
        <v>395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41"/>
    </row>
    <row r="9" spans="1:18" ht="15">
      <c r="A9" s="197" t="s">
        <v>35</v>
      </c>
      <c r="B9" s="229" t="s">
        <v>68</v>
      </c>
      <c r="C9" s="230"/>
      <c r="D9" s="230"/>
      <c r="E9" s="230"/>
      <c r="F9" s="230"/>
      <c r="G9" s="231"/>
      <c r="H9" s="229"/>
      <c r="I9" s="230"/>
      <c r="J9" s="230"/>
      <c r="K9" s="230"/>
      <c r="L9" s="231"/>
      <c r="M9" s="229"/>
      <c r="N9" s="230"/>
      <c r="O9" s="230"/>
      <c r="P9" s="230"/>
      <c r="Q9" s="231"/>
      <c r="R9" s="237"/>
    </row>
    <row r="10" spans="1:18" ht="15.75" thickBot="1">
      <c r="A10" s="198"/>
      <c r="B10" s="232" t="s">
        <v>69</v>
      </c>
      <c r="C10" s="233"/>
      <c r="D10" s="233"/>
      <c r="E10" s="233"/>
      <c r="F10" s="233"/>
      <c r="G10" s="234"/>
      <c r="H10" s="232"/>
      <c r="I10" s="233"/>
      <c r="J10" s="233"/>
      <c r="K10" s="233"/>
      <c r="L10" s="234"/>
      <c r="M10" s="232"/>
      <c r="N10" s="233"/>
      <c r="O10" s="233"/>
      <c r="P10" s="233"/>
      <c r="Q10" s="234"/>
      <c r="R10" s="236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2"/>
      <c r="K11" s="28"/>
      <c r="L11" s="29"/>
      <c r="M11" s="24"/>
      <c r="N11" s="100"/>
      <c r="O11" s="102"/>
      <c r="P11" s="24"/>
      <c r="Q11" s="29"/>
      <c r="R11" s="41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5">
        <f>G11*B8</f>
        <v>66624.65</v>
      </c>
      <c r="H12" s="14">
        <f>H11*B8</f>
        <v>0</v>
      </c>
      <c r="I12" s="14">
        <f>I11*B8</f>
        <v>0</v>
      </c>
      <c r="J12" s="43">
        <v>0</v>
      </c>
      <c r="K12" s="33"/>
      <c r="L12" s="35">
        <f>L11*B8</f>
        <v>0</v>
      </c>
      <c r="M12" s="14"/>
      <c r="N12" s="128"/>
      <c r="O12" s="129"/>
      <c r="P12" s="14"/>
      <c r="Q12" s="35"/>
      <c r="R12" s="44">
        <f>R11*B8</f>
        <v>66360</v>
      </c>
    </row>
    <row r="13" spans="1:18" ht="15.75" thickTop="1">
      <c r="A13" s="199" t="s">
        <v>36</v>
      </c>
      <c r="B13" s="161" t="s">
        <v>43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  <c r="R13" s="235"/>
    </row>
    <row r="14" spans="1:18" ht="15.75" thickBot="1">
      <c r="A14" s="198"/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  <c r="R14" s="236"/>
    </row>
    <row r="15" spans="1:18" ht="17.25" thickBot="1">
      <c r="A15" s="19" t="s">
        <v>42</v>
      </c>
      <c r="B15" s="100">
        <v>11885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41"/>
    </row>
    <row r="16" spans="1:18" ht="14.25" customHeight="1" thickTop="1">
      <c r="A16" s="197" t="s">
        <v>35</v>
      </c>
      <c r="B16" s="94" t="s">
        <v>44</v>
      </c>
      <c r="C16" s="95"/>
      <c r="D16" s="95"/>
      <c r="E16" s="95"/>
      <c r="F16" s="95"/>
      <c r="G16" s="96"/>
      <c r="H16" s="94"/>
      <c r="I16" s="95"/>
      <c r="J16" s="95"/>
      <c r="K16" s="95"/>
      <c r="L16" s="96"/>
      <c r="M16" s="103"/>
      <c r="N16" s="104"/>
      <c r="O16" s="104"/>
      <c r="P16" s="104"/>
      <c r="Q16" s="105"/>
      <c r="R16" s="237"/>
    </row>
    <row r="17" spans="1:18" ht="15" customHeight="1" thickBot="1">
      <c r="A17" s="198"/>
      <c r="B17" s="97"/>
      <c r="C17" s="98"/>
      <c r="D17" s="98"/>
      <c r="E17" s="98"/>
      <c r="F17" s="98"/>
      <c r="G17" s="99"/>
      <c r="H17" s="97"/>
      <c r="I17" s="98"/>
      <c r="J17" s="98"/>
      <c r="K17" s="98"/>
      <c r="L17" s="99"/>
      <c r="M17" s="137"/>
      <c r="N17" s="138"/>
      <c r="O17" s="138"/>
      <c r="P17" s="138"/>
      <c r="Q17" s="147"/>
      <c r="R17" s="236"/>
    </row>
    <row r="18" spans="1:18" ht="17.25" thickBot="1">
      <c r="A18" s="19" t="s">
        <v>10</v>
      </c>
      <c r="B18" s="26">
        <v>38</v>
      </c>
      <c r="C18" s="28"/>
      <c r="D18" s="100">
        <v>40</v>
      </c>
      <c r="E18" s="102"/>
      <c r="F18" s="24">
        <v>40</v>
      </c>
      <c r="G18" s="29">
        <v>39.33</v>
      </c>
      <c r="H18" s="24"/>
      <c r="I18" s="24"/>
      <c r="J18" s="24"/>
      <c r="K18" s="242"/>
      <c r="L18" s="243"/>
      <c r="M18" s="24"/>
      <c r="N18" s="100"/>
      <c r="O18" s="102"/>
      <c r="P18" s="24"/>
      <c r="Q18" s="29"/>
      <c r="R18" s="41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28">
        <f>D18*B15</f>
        <v>475400</v>
      </c>
      <c r="E19" s="129"/>
      <c r="F19" s="14">
        <f>F18*B15</f>
        <v>475400</v>
      </c>
      <c r="G19" s="35">
        <f>G18*B15</f>
        <v>467437.05</v>
      </c>
      <c r="H19" s="14"/>
      <c r="I19" s="14"/>
      <c r="J19" s="14"/>
      <c r="K19" s="130"/>
      <c r="L19" s="131"/>
      <c r="M19" s="14"/>
      <c r="N19" s="128"/>
      <c r="O19" s="129"/>
      <c r="P19" s="14"/>
      <c r="Q19" s="14"/>
      <c r="R19" s="44">
        <f>R18*B15</f>
        <v>463515</v>
      </c>
    </row>
    <row r="20" spans="1:18" ht="15.75" thickTop="1">
      <c r="A20" s="199" t="s">
        <v>36</v>
      </c>
      <c r="B20" s="161" t="s">
        <v>45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23"/>
    </row>
    <row r="21" spans="1:18" ht="15.75" thickBot="1">
      <c r="A21" s="200"/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  <c r="R21" s="190"/>
    </row>
    <row r="22" spans="1:18" ht="18" thickBot="1" thickTop="1">
      <c r="A22" s="20" t="s">
        <v>42</v>
      </c>
      <c r="B22" s="174">
        <v>4820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175"/>
      <c r="R22" s="44"/>
    </row>
    <row r="23" spans="1:18" ht="16.5" thickTop="1">
      <c r="A23" s="199" t="s">
        <v>35</v>
      </c>
      <c r="B23" s="103" t="s">
        <v>78</v>
      </c>
      <c r="C23" s="104"/>
      <c r="D23" s="104"/>
      <c r="E23" s="104"/>
      <c r="F23" s="104"/>
      <c r="G23" s="105"/>
      <c r="H23" s="103"/>
      <c r="I23" s="104"/>
      <c r="J23" s="104"/>
      <c r="K23" s="104"/>
      <c r="L23" s="105"/>
      <c r="M23" s="103"/>
      <c r="N23" s="104"/>
      <c r="O23" s="104"/>
      <c r="P23" s="104"/>
      <c r="Q23" s="105"/>
      <c r="R23" s="235"/>
    </row>
    <row r="24" spans="1:18" ht="16.5" thickBot="1">
      <c r="A24" s="200"/>
      <c r="B24" s="137"/>
      <c r="C24" s="138"/>
      <c r="D24" s="138"/>
      <c r="E24" s="138"/>
      <c r="F24" s="138"/>
      <c r="G24" s="147"/>
      <c r="H24" s="137"/>
      <c r="I24" s="138"/>
      <c r="J24" s="138"/>
      <c r="K24" s="138"/>
      <c r="L24" s="147"/>
      <c r="M24" s="137"/>
      <c r="N24" s="138"/>
      <c r="O24" s="138"/>
      <c r="P24" s="138"/>
      <c r="Q24" s="147"/>
      <c r="R24" s="244"/>
    </row>
    <row r="25" spans="1:18" ht="18" thickBot="1" thickTop="1">
      <c r="A25" s="20" t="s">
        <v>10</v>
      </c>
      <c r="B25" s="14">
        <v>45</v>
      </c>
      <c r="C25" s="134">
        <v>32</v>
      </c>
      <c r="D25" s="135"/>
      <c r="E25" s="14">
        <v>38</v>
      </c>
      <c r="F25" s="59">
        <v>46</v>
      </c>
      <c r="G25" s="35">
        <v>43</v>
      </c>
      <c r="H25" s="14">
        <v>0</v>
      </c>
      <c r="I25" s="14"/>
      <c r="J25" s="14"/>
      <c r="K25" s="132"/>
      <c r="L25" s="133"/>
      <c r="M25" s="14"/>
      <c r="N25" s="134"/>
      <c r="O25" s="135"/>
      <c r="P25" s="14"/>
      <c r="Q25" s="35"/>
      <c r="R25" s="44">
        <v>43</v>
      </c>
    </row>
    <row r="26" spans="1:18" ht="18" thickBot="1" thickTop="1">
      <c r="A26" s="20" t="s">
        <v>7</v>
      </c>
      <c r="B26" s="39">
        <f>B25*B22</f>
        <v>216900</v>
      </c>
      <c r="C26" s="37"/>
      <c r="D26" s="134">
        <f>E25*B22</f>
        <v>183160</v>
      </c>
      <c r="E26" s="135"/>
      <c r="F26" s="14">
        <f>F25*B22</f>
        <v>221720</v>
      </c>
      <c r="G26" s="35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32">
        <f>K25*B22</f>
        <v>0</v>
      </c>
      <c r="L26" s="133"/>
      <c r="M26" s="14"/>
      <c r="N26" s="134"/>
      <c r="O26" s="135"/>
      <c r="P26" s="14"/>
      <c r="Q26" s="35"/>
      <c r="R26" s="44">
        <f>R25*B22</f>
        <v>207260</v>
      </c>
    </row>
    <row r="27" spans="1:18" ht="15.75" thickTop="1">
      <c r="A27" s="199" t="s">
        <v>36</v>
      </c>
      <c r="B27" s="103" t="s">
        <v>46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5"/>
      <c r="R27" s="235"/>
    </row>
    <row r="28" spans="1:18" ht="15.75" thickBot="1">
      <c r="A28" s="200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47"/>
      <c r="R28" s="244"/>
    </row>
    <row r="29" spans="1:18" ht="18" thickBot="1" thickTop="1">
      <c r="A29" s="20" t="s">
        <v>42</v>
      </c>
      <c r="B29" s="174">
        <v>1400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175"/>
      <c r="R29" s="44"/>
    </row>
    <row r="30" spans="1:18" ht="15" customHeight="1" thickTop="1">
      <c r="A30" s="199" t="s">
        <v>35</v>
      </c>
      <c r="B30" s="103" t="s">
        <v>72</v>
      </c>
      <c r="C30" s="104"/>
      <c r="D30" s="104"/>
      <c r="E30" s="104"/>
      <c r="F30" s="104"/>
      <c r="G30" s="105"/>
      <c r="H30" s="161" t="s">
        <v>70</v>
      </c>
      <c r="I30" s="162"/>
      <c r="J30" s="162"/>
      <c r="K30" s="162"/>
      <c r="L30" s="163"/>
      <c r="M30" s="161"/>
      <c r="N30" s="162"/>
      <c r="O30" s="162"/>
      <c r="P30" s="162"/>
      <c r="Q30" s="163"/>
      <c r="R30" s="235"/>
    </row>
    <row r="31" spans="1:18" ht="15" customHeight="1" thickBot="1">
      <c r="A31" s="200"/>
      <c r="B31" s="137"/>
      <c r="C31" s="138"/>
      <c r="D31" s="138"/>
      <c r="E31" s="138"/>
      <c r="F31" s="138"/>
      <c r="G31" s="147"/>
      <c r="H31" s="164"/>
      <c r="I31" s="165"/>
      <c r="J31" s="165"/>
      <c r="K31" s="165"/>
      <c r="L31" s="166"/>
      <c r="M31" s="164"/>
      <c r="N31" s="165"/>
      <c r="O31" s="165"/>
      <c r="P31" s="165"/>
      <c r="Q31" s="166"/>
      <c r="R31" s="244"/>
    </row>
    <row r="32" spans="1:18" ht="18" thickBot="1" thickTop="1">
      <c r="A32" s="20" t="s">
        <v>10</v>
      </c>
      <c r="B32" s="39">
        <v>280</v>
      </c>
      <c r="C32" s="37"/>
      <c r="D32" s="134">
        <v>342</v>
      </c>
      <c r="E32" s="135"/>
      <c r="F32" s="14">
        <v>0</v>
      </c>
      <c r="G32" s="35">
        <v>311</v>
      </c>
      <c r="H32" s="14">
        <v>0</v>
      </c>
      <c r="I32" s="14">
        <v>306</v>
      </c>
      <c r="J32" s="14">
        <v>320</v>
      </c>
      <c r="K32" s="132">
        <v>313</v>
      </c>
      <c r="L32" s="133"/>
      <c r="M32" s="14"/>
      <c r="N32" s="134"/>
      <c r="O32" s="135"/>
      <c r="P32" s="14"/>
      <c r="Q32" s="35"/>
      <c r="R32" s="44">
        <v>313</v>
      </c>
    </row>
    <row r="33" spans="1:18" ht="18" thickBot="1" thickTop="1">
      <c r="A33" s="20" t="s">
        <v>7</v>
      </c>
      <c r="B33" s="39">
        <f>B32*B29</f>
        <v>392000</v>
      </c>
      <c r="C33" s="37"/>
      <c r="D33" s="134">
        <f>D32*B29</f>
        <v>478800</v>
      </c>
      <c r="E33" s="135"/>
      <c r="F33" s="14">
        <f>F32*B29</f>
        <v>0</v>
      </c>
      <c r="G33" s="35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32">
        <f>K32*B29</f>
        <v>438200</v>
      </c>
      <c r="L33" s="133"/>
      <c r="M33" s="14"/>
      <c r="N33" s="134"/>
      <c r="O33" s="135"/>
      <c r="P33" s="14"/>
      <c r="Q33" s="35"/>
      <c r="R33" s="44">
        <f>R32*B29</f>
        <v>438200</v>
      </c>
    </row>
    <row r="34" spans="1:18" ht="15.75" thickTop="1">
      <c r="A34" s="199" t="s">
        <v>36</v>
      </c>
      <c r="B34" s="103" t="s">
        <v>47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235"/>
    </row>
    <row r="35" spans="1:18" ht="15.75" thickBot="1">
      <c r="A35" s="200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47"/>
      <c r="R35" s="244"/>
    </row>
    <row r="36" spans="1:18" ht="18" thickBot="1" thickTop="1">
      <c r="A36" s="20" t="s">
        <v>42</v>
      </c>
      <c r="B36" s="181">
        <v>4740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182"/>
      <c r="R36" s="44"/>
    </row>
    <row r="37" spans="1:18" ht="15.75" thickTop="1">
      <c r="A37" s="199" t="s">
        <v>35</v>
      </c>
      <c r="B37" s="103" t="s">
        <v>48</v>
      </c>
      <c r="C37" s="104"/>
      <c r="D37" s="104"/>
      <c r="E37" s="104"/>
      <c r="F37" s="104"/>
      <c r="G37" s="105"/>
      <c r="H37" s="161"/>
      <c r="I37" s="162"/>
      <c r="J37" s="162"/>
      <c r="K37" s="162"/>
      <c r="L37" s="163"/>
      <c r="M37" s="161"/>
      <c r="N37" s="162"/>
      <c r="O37" s="162"/>
      <c r="P37" s="162"/>
      <c r="Q37" s="163"/>
      <c r="R37" s="123"/>
    </row>
    <row r="38" spans="1:18" ht="15.75" thickBot="1">
      <c r="A38" s="200"/>
      <c r="B38" s="137"/>
      <c r="C38" s="138"/>
      <c r="D38" s="138"/>
      <c r="E38" s="138"/>
      <c r="F38" s="138"/>
      <c r="G38" s="147"/>
      <c r="H38" s="164"/>
      <c r="I38" s="165"/>
      <c r="J38" s="165"/>
      <c r="K38" s="165"/>
      <c r="L38" s="166"/>
      <c r="M38" s="164"/>
      <c r="N38" s="165"/>
      <c r="O38" s="165"/>
      <c r="P38" s="165"/>
      <c r="Q38" s="166"/>
      <c r="R38" s="190"/>
    </row>
    <row r="39" spans="1:18" ht="17.25" thickBot="1" thickTop="1">
      <c r="A39" s="20" t="s">
        <v>10</v>
      </c>
      <c r="B39" s="39">
        <v>140</v>
      </c>
      <c r="C39" s="37"/>
      <c r="D39" s="134">
        <v>123</v>
      </c>
      <c r="E39" s="135"/>
      <c r="F39" s="14">
        <v>160</v>
      </c>
      <c r="G39" s="35">
        <v>141</v>
      </c>
      <c r="H39" s="14"/>
      <c r="I39" s="14"/>
      <c r="J39" s="14"/>
      <c r="K39" s="132"/>
      <c r="L39" s="133"/>
      <c r="M39" s="39"/>
      <c r="N39" s="37"/>
      <c r="O39" s="14"/>
      <c r="P39" s="14"/>
      <c r="Q39" s="35"/>
      <c r="R39" s="38">
        <v>141</v>
      </c>
    </row>
    <row r="40" spans="1:18" ht="17.25" thickBot="1" thickTop="1">
      <c r="A40" s="20" t="s">
        <v>7</v>
      </c>
      <c r="B40" s="39">
        <f>B39*B36</f>
        <v>663600</v>
      </c>
      <c r="C40" s="37"/>
      <c r="D40" s="134">
        <f>D39*B36</f>
        <v>583020</v>
      </c>
      <c r="E40" s="135"/>
      <c r="F40" s="14">
        <f>F39*B36</f>
        <v>758400</v>
      </c>
      <c r="G40" s="35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32">
        <f>K39*B36</f>
        <v>0</v>
      </c>
      <c r="L40" s="133"/>
      <c r="M40" s="39"/>
      <c r="N40" s="37"/>
      <c r="O40" s="14"/>
      <c r="P40" s="14">
        <f>P39*B36</f>
        <v>0</v>
      </c>
      <c r="Q40" s="35">
        <f>Q39*B36</f>
        <v>0</v>
      </c>
      <c r="R40" s="38">
        <f>R39*B36</f>
        <v>668340</v>
      </c>
    </row>
    <row r="41" spans="1:18" ht="17.25" thickBot="1" thickTop="1">
      <c r="A41" s="20" t="s">
        <v>18</v>
      </c>
      <c r="B41" s="63"/>
      <c r="C41" s="60"/>
      <c r="D41" s="62"/>
      <c r="E41" s="60"/>
      <c r="F41" s="59"/>
      <c r="G41" s="59"/>
      <c r="H41" s="59"/>
      <c r="I41" s="59"/>
      <c r="J41" s="59"/>
      <c r="K41" s="181"/>
      <c r="L41" s="182"/>
      <c r="M41" s="48"/>
      <c r="N41" s="47"/>
      <c r="O41" s="59"/>
      <c r="P41" s="14"/>
      <c r="Q41" s="59"/>
      <c r="R41" s="23"/>
    </row>
    <row r="42" spans="1:18" ht="17.25" thickBot="1" thickTop="1">
      <c r="A42" s="20" t="s">
        <v>19</v>
      </c>
      <c r="B42" s="39"/>
      <c r="C42" s="37"/>
      <c r="D42" s="46"/>
      <c r="E42" s="47"/>
      <c r="F42" s="14"/>
      <c r="G42" s="14"/>
      <c r="H42" s="45"/>
      <c r="I42" s="45"/>
      <c r="J42" s="14"/>
      <c r="K42" s="174"/>
      <c r="L42" s="175"/>
      <c r="M42" s="48"/>
      <c r="N42" s="47"/>
      <c r="O42" s="45"/>
      <c r="P42" s="14"/>
      <c r="Q42" s="45"/>
      <c r="R42" s="23"/>
    </row>
    <row r="43" spans="1:18" ht="16.5" thickTop="1">
      <c r="A43" s="199" t="s">
        <v>37</v>
      </c>
      <c r="B43" s="247">
        <f>B40+B33+B26+B19+B12</f>
        <v>1795230</v>
      </c>
      <c r="C43" s="22"/>
      <c r="D43" s="49"/>
      <c r="E43" s="170">
        <f>D40+D33+D26+D19</f>
        <v>1720380</v>
      </c>
      <c r="F43" s="247">
        <f>F33+F26+F19</f>
        <v>697120</v>
      </c>
      <c r="G43" s="247">
        <f>G40+G33+G26+G19+G12</f>
        <v>1845061.7</v>
      </c>
      <c r="H43" s="176">
        <f>H40+H33+H26+H19+H12</f>
        <v>0</v>
      </c>
      <c r="I43" s="176">
        <v>0</v>
      </c>
      <c r="J43" s="247">
        <v>0</v>
      </c>
      <c r="K43" s="196">
        <f>K40+K33+K26+K19+L12</f>
        <v>438200</v>
      </c>
      <c r="L43" s="170"/>
      <c r="M43" s="196">
        <v>0</v>
      </c>
      <c r="N43" s="170"/>
      <c r="O43" s="176">
        <f>N12</f>
        <v>0</v>
      </c>
      <c r="P43" s="247">
        <v>0</v>
      </c>
      <c r="Q43" s="176">
        <v>0</v>
      </c>
      <c r="R43" s="167">
        <f>R40+R33+R26+R19+R12</f>
        <v>1843675</v>
      </c>
    </row>
    <row r="44" spans="1:18" ht="16.5" thickBot="1">
      <c r="A44" s="200"/>
      <c r="B44" s="265"/>
      <c r="C44" s="14"/>
      <c r="D44" s="50"/>
      <c r="E44" s="266"/>
      <c r="F44" s="248"/>
      <c r="G44" s="248"/>
      <c r="H44" s="177"/>
      <c r="I44" s="177"/>
      <c r="J44" s="248"/>
      <c r="K44" s="171"/>
      <c r="L44" s="173"/>
      <c r="M44" s="171"/>
      <c r="N44" s="173"/>
      <c r="O44" s="177"/>
      <c r="P44" s="248"/>
      <c r="Q44" s="177"/>
      <c r="R44" s="157"/>
    </row>
    <row r="45" spans="1:18" ht="30.75" customHeight="1" thickTop="1">
      <c r="A45" s="199" t="s">
        <v>20</v>
      </c>
      <c r="B45" s="250">
        <v>40578</v>
      </c>
      <c r="C45" s="22"/>
      <c r="D45" s="267">
        <v>40578</v>
      </c>
      <c r="E45" s="105"/>
      <c r="F45" s="250">
        <v>40578</v>
      </c>
      <c r="G45" s="115"/>
      <c r="H45" s="250">
        <v>40578</v>
      </c>
      <c r="I45" s="250">
        <v>40578</v>
      </c>
      <c r="J45" s="250">
        <v>40578</v>
      </c>
      <c r="K45" s="4"/>
      <c r="L45" s="105"/>
      <c r="M45" s="250"/>
      <c r="N45" s="22"/>
      <c r="O45" s="250"/>
      <c r="P45" s="250"/>
      <c r="Q45" s="115"/>
      <c r="R45" s="123"/>
    </row>
    <row r="46" spans="1:18" ht="16.5" thickBot="1">
      <c r="A46" s="201"/>
      <c r="B46" s="251"/>
      <c r="C46" s="14"/>
      <c r="D46" s="268"/>
      <c r="E46" s="252"/>
      <c r="F46" s="251"/>
      <c r="G46" s="249"/>
      <c r="H46" s="251"/>
      <c r="I46" s="251"/>
      <c r="J46" s="251"/>
      <c r="K46" s="16"/>
      <c r="L46" s="252"/>
      <c r="M46" s="251"/>
      <c r="N46" s="14"/>
      <c r="O46" s="251"/>
      <c r="P46" s="251"/>
      <c r="Q46" s="249"/>
      <c r="R46" s="190"/>
    </row>
    <row r="47" spans="1:18" ht="16.5" customHeight="1" thickTop="1">
      <c r="A47" s="199" t="s">
        <v>21</v>
      </c>
      <c r="B47" s="115" t="s">
        <v>81</v>
      </c>
      <c r="C47" s="22"/>
      <c r="D47" s="103" t="s">
        <v>81</v>
      </c>
      <c r="E47" s="105"/>
      <c r="F47" s="115" t="s">
        <v>81</v>
      </c>
      <c r="G47" s="115"/>
      <c r="H47" s="115" t="s">
        <v>81</v>
      </c>
      <c r="I47" s="115" t="s">
        <v>81</v>
      </c>
      <c r="J47" s="115" t="s">
        <v>81</v>
      </c>
      <c r="K47" s="4"/>
      <c r="L47" s="105"/>
      <c r="M47" s="115"/>
      <c r="N47" s="22"/>
      <c r="O47" s="115"/>
      <c r="P47" s="115"/>
      <c r="Q47" s="115"/>
      <c r="R47" s="123"/>
    </row>
    <row r="48" spans="1:18" ht="15.75">
      <c r="A48" s="217"/>
      <c r="B48" s="253"/>
      <c r="C48" s="15"/>
      <c r="D48" s="272"/>
      <c r="E48" s="273"/>
      <c r="F48" s="253"/>
      <c r="G48" s="116"/>
      <c r="H48" s="253"/>
      <c r="I48" s="253"/>
      <c r="J48" s="253"/>
      <c r="K48" s="40"/>
      <c r="L48" s="111"/>
      <c r="M48" s="253"/>
      <c r="N48" s="15"/>
      <c r="O48" s="253"/>
      <c r="P48" s="253"/>
      <c r="Q48" s="116"/>
      <c r="R48" s="255"/>
    </row>
    <row r="49" spans="1:18" ht="16.5" thickBot="1">
      <c r="A49" s="201"/>
      <c r="B49" s="251"/>
      <c r="C49" s="56"/>
      <c r="D49" s="268"/>
      <c r="E49" s="252"/>
      <c r="F49" s="251"/>
      <c r="G49" s="249"/>
      <c r="H49" s="251"/>
      <c r="I49" s="251"/>
      <c r="J49" s="251"/>
      <c r="K49" s="16"/>
      <c r="L49" s="252"/>
      <c r="M49" s="251"/>
      <c r="N49" s="56"/>
      <c r="O49" s="251"/>
      <c r="P49" s="251"/>
      <c r="Q49" s="249"/>
      <c r="R49" s="190"/>
    </row>
    <row r="50" spans="1:18" ht="14.25" customHeight="1" thickTop="1">
      <c r="A50" s="210" t="s">
        <v>22</v>
      </c>
      <c r="B50" s="211"/>
      <c r="C50" s="103" t="s">
        <v>23</v>
      </c>
      <c r="D50" s="104"/>
      <c r="E50" s="104"/>
      <c r="F50" s="104"/>
      <c r="G50" s="105"/>
      <c r="H50" s="256" t="s">
        <v>24</v>
      </c>
      <c r="I50" s="257"/>
      <c r="J50" s="257"/>
      <c r="K50" s="257"/>
      <c r="L50" s="257"/>
      <c r="M50" s="257"/>
      <c r="N50" s="257"/>
      <c r="O50" s="257"/>
      <c r="P50" s="258"/>
      <c r="Q50" s="262"/>
      <c r="R50" s="263"/>
    </row>
    <row r="51" spans="1:18" ht="31.5" customHeight="1" thickBot="1">
      <c r="A51" s="212"/>
      <c r="B51" s="213"/>
      <c r="C51" s="97"/>
      <c r="D51" s="98"/>
      <c r="E51" s="98"/>
      <c r="F51" s="98"/>
      <c r="G51" s="99"/>
      <c r="H51" s="259" t="s">
        <v>25</v>
      </c>
      <c r="I51" s="260"/>
      <c r="J51" s="260"/>
      <c r="K51" s="260"/>
      <c r="L51" s="260"/>
      <c r="M51" s="260"/>
      <c r="N51" s="260"/>
      <c r="O51" s="260"/>
      <c r="P51" s="261"/>
      <c r="Q51" s="183"/>
      <c r="R51" s="184"/>
    </row>
    <row r="52" spans="1:18" ht="16.5" thickBot="1">
      <c r="A52" s="207" t="s">
        <v>26</v>
      </c>
      <c r="B52" s="220"/>
      <c r="C52" s="207" t="s">
        <v>27</v>
      </c>
      <c r="D52" s="254"/>
      <c r="E52" s="254"/>
      <c r="F52" s="254"/>
      <c r="G52" s="220"/>
      <c r="H52" s="207" t="s">
        <v>49</v>
      </c>
      <c r="I52" s="254"/>
      <c r="J52" s="254"/>
      <c r="K52" s="254"/>
      <c r="L52" s="254"/>
      <c r="M52" s="254"/>
      <c r="N52" s="254"/>
      <c r="O52" s="254"/>
      <c r="P52" s="220"/>
      <c r="Q52" s="183"/>
      <c r="R52" s="184"/>
    </row>
    <row r="53" spans="1:18" ht="16.5" thickBot="1">
      <c r="A53" s="207" t="s">
        <v>29</v>
      </c>
      <c r="B53" s="220"/>
      <c r="C53" s="207" t="s">
        <v>50</v>
      </c>
      <c r="D53" s="254"/>
      <c r="E53" s="254"/>
      <c r="F53" s="254"/>
      <c r="G53" s="220"/>
      <c r="H53" s="207" t="s">
        <v>51</v>
      </c>
      <c r="I53" s="254"/>
      <c r="J53" s="254"/>
      <c r="K53" s="254"/>
      <c r="L53" s="254"/>
      <c r="M53" s="254"/>
      <c r="N53" s="254"/>
      <c r="O53" s="254"/>
      <c r="P53" s="220"/>
      <c r="Q53" s="183"/>
      <c r="R53" s="184"/>
    </row>
    <row r="54" spans="1:18" ht="16.5" thickBot="1">
      <c r="A54" s="207" t="s">
        <v>30</v>
      </c>
      <c r="B54" s="220"/>
      <c r="C54" s="207" t="s">
        <v>71</v>
      </c>
      <c r="D54" s="254"/>
      <c r="E54" s="254"/>
      <c r="F54" s="254"/>
      <c r="G54" s="220"/>
      <c r="H54" s="207" t="s">
        <v>52</v>
      </c>
      <c r="I54" s="254"/>
      <c r="J54" s="254"/>
      <c r="K54" s="254"/>
      <c r="L54" s="254"/>
      <c r="M54" s="254"/>
      <c r="N54" s="254"/>
      <c r="O54" s="254"/>
      <c r="P54" s="220"/>
      <c r="Q54" s="183"/>
      <c r="R54" s="184"/>
    </row>
    <row r="56" spans="1:6" ht="15.75">
      <c r="A56" s="264" t="s">
        <v>80</v>
      </c>
      <c r="B56" s="219"/>
      <c r="C56" s="219"/>
      <c r="D56" s="219"/>
      <c r="E56" s="219"/>
      <c r="F56" s="219"/>
    </row>
    <row r="57" spans="1:12" ht="15.75">
      <c r="A57" s="264" t="s">
        <v>64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</row>
    <row r="58" spans="1:7" ht="15.75">
      <c r="A58" s="264" t="s">
        <v>84</v>
      </c>
      <c r="B58" s="219"/>
      <c r="C58" s="219"/>
      <c r="D58" s="219"/>
      <c r="E58" s="219"/>
      <c r="F58" s="219"/>
      <c r="G58" s="219"/>
    </row>
  </sheetData>
  <sheetProtection/>
  <mergeCells count="148"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K32:L32"/>
    <mergeCell ref="N32:O32"/>
    <mergeCell ref="D39:E39"/>
    <mergeCell ref="K39:L39"/>
    <mergeCell ref="B30:G31"/>
    <mergeCell ref="H30:L31"/>
    <mergeCell ref="M30:Q31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15:Q15"/>
    <mergeCell ref="B16:G17"/>
    <mergeCell ref="H16:L17"/>
    <mergeCell ref="R16:R17"/>
    <mergeCell ref="M16:Q16"/>
    <mergeCell ref="M17:Q17"/>
    <mergeCell ref="D18:E18"/>
    <mergeCell ref="K18:L18"/>
    <mergeCell ref="N18:O18"/>
    <mergeCell ref="D19:E19"/>
    <mergeCell ref="K19:L19"/>
    <mergeCell ref="N19:O19"/>
    <mergeCell ref="D5:E5"/>
    <mergeCell ref="B8:Q8"/>
    <mergeCell ref="B6:Q7"/>
    <mergeCell ref="R6:R7"/>
    <mergeCell ref="K3:L5"/>
    <mergeCell ref="M3:P4"/>
    <mergeCell ref="R3:R5"/>
    <mergeCell ref="Q3:Q5"/>
    <mergeCell ref="N12:O12"/>
    <mergeCell ref="M9:Q10"/>
    <mergeCell ref="B13:Q14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SheetLayoutView="100" zoomScalePageLayoutView="0" workbookViewId="0" topLeftCell="A52">
      <selection activeCell="B70" sqref="B70:P71"/>
    </sheetView>
  </sheetViews>
  <sheetFormatPr defaultColWidth="9.140625" defaultRowHeight="15"/>
  <cols>
    <col min="1" max="1" width="22.7109375" style="18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8" width="13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1.00390625" style="0" customWidth="1"/>
  </cols>
  <sheetData>
    <row r="1" spans="1:17" ht="15">
      <c r="A1" s="316" t="s">
        <v>111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17" ht="15.75" thickBot="1">
      <c r="A2" s="270" t="s">
        <v>122</v>
      </c>
      <c r="B2" s="271"/>
      <c r="C2" s="271"/>
      <c r="D2" s="271"/>
      <c r="E2" s="271"/>
      <c r="F2" s="271"/>
      <c r="G2" s="271"/>
      <c r="J2" s="321" t="s">
        <v>102</v>
      </c>
      <c r="K2" s="321"/>
      <c r="L2" s="321"/>
      <c r="M2" s="321"/>
      <c r="N2" s="321"/>
      <c r="O2" s="321"/>
      <c r="P2" s="321"/>
      <c r="Q2" s="321"/>
    </row>
    <row r="3" spans="1:17" ht="15.75" thickTop="1">
      <c r="A3" s="199" t="s">
        <v>0</v>
      </c>
      <c r="B3" s="103" t="s">
        <v>1</v>
      </c>
      <c r="C3" s="104"/>
      <c r="D3" s="104"/>
      <c r="E3" s="104"/>
      <c r="F3" s="105"/>
      <c r="G3" s="284" t="s">
        <v>86</v>
      </c>
      <c r="H3" s="103" t="s">
        <v>1</v>
      </c>
      <c r="I3" s="104"/>
      <c r="J3" s="105"/>
      <c r="K3" s="284" t="s">
        <v>86</v>
      </c>
      <c r="L3" s="103" t="s">
        <v>1</v>
      </c>
      <c r="M3" s="104"/>
      <c r="N3" s="105"/>
      <c r="O3" s="168" t="s">
        <v>86</v>
      </c>
      <c r="P3" s="105"/>
      <c r="Q3" s="285" t="s">
        <v>87</v>
      </c>
    </row>
    <row r="4" spans="1:17" ht="15.75" thickBot="1">
      <c r="A4" s="217"/>
      <c r="B4" s="97"/>
      <c r="C4" s="98"/>
      <c r="D4" s="98"/>
      <c r="E4" s="98"/>
      <c r="F4" s="99"/>
      <c r="G4" s="240"/>
      <c r="H4" s="97"/>
      <c r="I4" s="98"/>
      <c r="J4" s="99"/>
      <c r="K4" s="116"/>
      <c r="L4" s="97"/>
      <c r="M4" s="98"/>
      <c r="N4" s="99"/>
      <c r="O4" s="109"/>
      <c r="P4" s="111"/>
      <c r="Q4" s="255"/>
    </row>
    <row r="5" spans="1:17" ht="16.5" thickBot="1">
      <c r="A5" s="218"/>
      <c r="B5" s="100">
        <v>1</v>
      </c>
      <c r="C5" s="102"/>
      <c r="D5" s="100">
        <v>2</v>
      </c>
      <c r="E5" s="102"/>
      <c r="F5" s="24">
        <v>3</v>
      </c>
      <c r="G5" s="241"/>
      <c r="H5" s="24">
        <v>1</v>
      </c>
      <c r="I5" s="24">
        <v>2</v>
      </c>
      <c r="J5" s="24">
        <v>3</v>
      </c>
      <c r="K5" s="117"/>
      <c r="L5" s="24">
        <v>1</v>
      </c>
      <c r="M5" s="24">
        <v>2</v>
      </c>
      <c r="N5" s="24">
        <v>3</v>
      </c>
      <c r="O5" s="112"/>
      <c r="P5" s="114"/>
      <c r="Q5" s="216"/>
    </row>
    <row r="6" spans="1:17" ht="15.75" thickTop="1">
      <c r="A6" s="199" t="s">
        <v>36</v>
      </c>
      <c r="B6" s="168" t="s">
        <v>123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67"/>
    </row>
    <row r="7" spans="1:17" ht="15.75" thickBot="1">
      <c r="A7" s="198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125"/>
    </row>
    <row r="8" spans="1:17" ht="18.75" customHeight="1" thickBot="1">
      <c r="A8" s="87" t="s">
        <v>88</v>
      </c>
      <c r="B8" s="287">
        <v>1400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/>
      <c r="Q8" s="30"/>
    </row>
    <row r="9" spans="1:17" ht="15.75" customHeight="1">
      <c r="A9" s="197" t="s">
        <v>35</v>
      </c>
      <c r="B9" s="290" t="s">
        <v>126</v>
      </c>
      <c r="C9" s="95"/>
      <c r="D9" s="95"/>
      <c r="E9" s="95"/>
      <c r="F9" s="95"/>
      <c r="G9" s="96"/>
      <c r="H9" s="290" t="s">
        <v>97</v>
      </c>
      <c r="I9" s="95"/>
      <c r="J9" s="95"/>
      <c r="K9" s="96"/>
      <c r="L9" s="290" t="s">
        <v>103</v>
      </c>
      <c r="M9" s="95"/>
      <c r="N9" s="95"/>
      <c r="O9" s="95"/>
      <c r="P9" s="96"/>
      <c r="Q9" s="124"/>
    </row>
    <row r="10" spans="1:17" ht="36" customHeight="1" thickBot="1">
      <c r="A10" s="198"/>
      <c r="B10" s="97"/>
      <c r="C10" s="98"/>
      <c r="D10" s="107"/>
      <c r="E10" s="107"/>
      <c r="F10" s="98"/>
      <c r="G10" s="99"/>
      <c r="H10" s="97"/>
      <c r="I10" s="98"/>
      <c r="J10" s="98"/>
      <c r="K10" s="99"/>
      <c r="L10" s="97"/>
      <c r="M10" s="98"/>
      <c r="N10" s="98"/>
      <c r="O10" s="98"/>
      <c r="P10" s="99"/>
      <c r="Q10" s="125"/>
    </row>
    <row r="11" spans="1:17" ht="19.5" thickBot="1">
      <c r="A11" s="87" t="s">
        <v>5</v>
      </c>
      <c r="B11" s="100">
        <v>15</v>
      </c>
      <c r="C11" s="101"/>
      <c r="D11" s="51"/>
      <c r="E11" s="77"/>
      <c r="F11" s="24"/>
      <c r="G11" s="29">
        <v>15</v>
      </c>
      <c r="H11" s="24">
        <v>19</v>
      </c>
      <c r="I11" s="24"/>
      <c r="J11" s="24"/>
      <c r="K11" s="29">
        <v>19</v>
      </c>
      <c r="L11" s="24">
        <v>10</v>
      </c>
      <c r="M11" s="24"/>
      <c r="N11" s="26"/>
      <c r="O11" s="28"/>
      <c r="P11" s="24">
        <v>10</v>
      </c>
      <c r="Q11" s="34">
        <v>14</v>
      </c>
    </row>
    <row r="12" spans="1:17" ht="16.5" thickBot="1">
      <c r="A12" s="20" t="s">
        <v>7</v>
      </c>
      <c r="B12" s="128">
        <f>B11*B8</f>
        <v>21000</v>
      </c>
      <c r="C12" s="286"/>
      <c r="D12" s="51">
        <f>D11*B8</f>
        <v>0</v>
      </c>
      <c r="E12" s="78"/>
      <c r="F12" s="14"/>
      <c r="G12" s="35">
        <f>G11*B8</f>
        <v>21000</v>
      </c>
      <c r="H12" s="14">
        <f>H11*B8</f>
        <v>26600</v>
      </c>
      <c r="I12" s="14"/>
      <c r="J12" s="14"/>
      <c r="K12" s="35">
        <f>K11*B8</f>
        <v>26600</v>
      </c>
      <c r="L12" s="14">
        <f>B8*L11</f>
        <v>14000</v>
      </c>
      <c r="M12" s="14"/>
      <c r="N12" s="31"/>
      <c r="O12" s="33"/>
      <c r="P12" s="14">
        <f>B8*P11</f>
        <v>14000</v>
      </c>
      <c r="Q12" s="38">
        <f>Q11*B8</f>
        <v>19600</v>
      </c>
    </row>
    <row r="13" spans="1:17" ht="15.75" thickTop="1">
      <c r="A13" s="199" t="s">
        <v>36</v>
      </c>
      <c r="B13" s="168" t="s">
        <v>124</v>
      </c>
      <c r="C13" s="104"/>
      <c r="D13" s="107"/>
      <c r="E13" s="107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291"/>
    </row>
    <row r="14" spans="1:17" ht="15.75" thickBot="1">
      <c r="A14" s="200"/>
      <c r="B14" s="137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292"/>
    </row>
    <row r="15" spans="1:17" ht="18" customHeight="1" thickBot="1" thickTop="1">
      <c r="A15" s="88" t="s">
        <v>88</v>
      </c>
      <c r="B15" s="134">
        <v>800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93"/>
    </row>
    <row r="16" spans="1:17" ht="15.75" customHeight="1" thickTop="1">
      <c r="A16" s="199" t="s">
        <v>35</v>
      </c>
      <c r="B16" s="168" t="s">
        <v>97</v>
      </c>
      <c r="C16" s="104"/>
      <c r="D16" s="104"/>
      <c r="E16" s="104"/>
      <c r="F16" s="104"/>
      <c r="G16" s="105"/>
      <c r="H16" s="290" t="s">
        <v>97</v>
      </c>
      <c r="I16" s="95"/>
      <c r="J16" s="95"/>
      <c r="K16" s="96"/>
      <c r="L16" s="168" t="s">
        <v>104</v>
      </c>
      <c r="M16" s="104"/>
      <c r="N16" s="104"/>
      <c r="O16" s="104"/>
      <c r="P16" s="105"/>
      <c r="Q16" s="123"/>
    </row>
    <row r="17" spans="1:17" ht="30" customHeight="1" thickBot="1">
      <c r="A17" s="200"/>
      <c r="B17" s="137"/>
      <c r="C17" s="138"/>
      <c r="D17" s="138"/>
      <c r="E17" s="107"/>
      <c r="F17" s="138"/>
      <c r="G17" s="147"/>
      <c r="H17" s="97"/>
      <c r="I17" s="98"/>
      <c r="J17" s="98"/>
      <c r="K17" s="99"/>
      <c r="L17" s="137"/>
      <c r="M17" s="138"/>
      <c r="N17" s="138"/>
      <c r="O17" s="138"/>
      <c r="P17" s="147"/>
      <c r="Q17" s="190"/>
    </row>
    <row r="18" spans="1:17" ht="17.25" thickBot="1" thickTop="1">
      <c r="A18" s="88" t="s">
        <v>5</v>
      </c>
      <c r="B18" s="134">
        <v>23</v>
      </c>
      <c r="C18" s="135"/>
      <c r="D18" s="70"/>
      <c r="E18" s="77"/>
      <c r="F18" s="14"/>
      <c r="G18" s="35">
        <v>23</v>
      </c>
      <c r="H18" s="14">
        <v>25</v>
      </c>
      <c r="I18" s="14"/>
      <c r="J18" s="14"/>
      <c r="K18" s="35">
        <v>25</v>
      </c>
      <c r="L18" s="14">
        <v>13</v>
      </c>
      <c r="M18" s="14"/>
      <c r="N18" s="36"/>
      <c r="O18" s="37"/>
      <c r="P18" s="14">
        <v>13</v>
      </c>
      <c r="Q18" s="38">
        <v>20</v>
      </c>
    </row>
    <row r="19" spans="1:17" ht="17.25" thickBot="1" thickTop="1">
      <c r="A19" s="20" t="s">
        <v>7</v>
      </c>
      <c r="B19" s="134">
        <f>B18*B15</f>
        <v>18400</v>
      </c>
      <c r="C19" s="135"/>
      <c r="D19" s="70">
        <f>D18*B15</f>
        <v>0</v>
      </c>
      <c r="E19" s="78"/>
      <c r="F19" s="14"/>
      <c r="G19" s="35">
        <f>G18*B15</f>
        <v>18400</v>
      </c>
      <c r="H19" s="14">
        <f>B15*H18</f>
        <v>20000</v>
      </c>
      <c r="I19" s="14"/>
      <c r="J19" s="14"/>
      <c r="K19" s="35">
        <f>B15*K18</f>
        <v>20000</v>
      </c>
      <c r="L19" s="14">
        <f>B15*L18</f>
        <v>10400</v>
      </c>
      <c r="M19" s="14"/>
      <c r="N19" s="31"/>
      <c r="O19" s="37"/>
      <c r="P19" s="14">
        <f>B15*P18</f>
        <v>10400</v>
      </c>
      <c r="Q19" s="38">
        <f>Q18*B15</f>
        <v>16000</v>
      </c>
    </row>
    <row r="20" spans="1:17" ht="15.75" thickTop="1">
      <c r="A20" s="199" t="s">
        <v>36</v>
      </c>
      <c r="B20" s="168" t="s">
        <v>119</v>
      </c>
      <c r="C20" s="104"/>
      <c r="D20" s="104"/>
      <c r="E20" s="107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67"/>
    </row>
    <row r="21" spans="1:17" ht="15.75" thickBot="1">
      <c r="A21" s="200"/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47"/>
      <c r="Q21" s="157"/>
    </row>
    <row r="22" spans="1:17" ht="18" customHeight="1" thickBot="1" thickTop="1">
      <c r="A22" s="88" t="s">
        <v>88</v>
      </c>
      <c r="B22" s="134">
        <v>800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135"/>
      <c r="Q22" s="38"/>
    </row>
    <row r="23" spans="1:17" ht="15.75" thickTop="1">
      <c r="A23" s="199" t="s">
        <v>35</v>
      </c>
      <c r="B23" s="168" t="s">
        <v>98</v>
      </c>
      <c r="C23" s="104"/>
      <c r="D23" s="104"/>
      <c r="E23" s="104"/>
      <c r="F23" s="104"/>
      <c r="G23" s="105"/>
      <c r="H23" s="168" t="s">
        <v>98</v>
      </c>
      <c r="I23" s="104"/>
      <c r="J23" s="104"/>
      <c r="K23" s="105"/>
      <c r="L23" s="168" t="s">
        <v>105</v>
      </c>
      <c r="M23" s="104"/>
      <c r="N23" s="104"/>
      <c r="O23" s="104"/>
      <c r="P23" s="105"/>
      <c r="Q23" s="167"/>
    </row>
    <row r="24" spans="1:17" ht="34.5" customHeight="1" thickBot="1">
      <c r="A24" s="200"/>
      <c r="B24" s="106"/>
      <c r="C24" s="107"/>
      <c r="D24" s="107"/>
      <c r="E24" s="107"/>
      <c r="F24" s="107"/>
      <c r="G24" s="147"/>
      <c r="H24" s="137"/>
      <c r="I24" s="138"/>
      <c r="J24" s="138"/>
      <c r="K24" s="147"/>
      <c r="L24" s="137"/>
      <c r="M24" s="138"/>
      <c r="N24" s="138"/>
      <c r="O24" s="138"/>
      <c r="P24" s="147"/>
      <c r="Q24" s="157"/>
    </row>
    <row r="25" spans="1:17" ht="18.75" customHeight="1" thickBot="1" thickTop="1">
      <c r="A25" s="88" t="s">
        <v>5</v>
      </c>
      <c r="B25" s="294">
        <v>18</v>
      </c>
      <c r="C25" s="295"/>
      <c r="D25" s="86"/>
      <c r="E25" s="85"/>
      <c r="F25" s="68"/>
      <c r="G25" s="35">
        <v>18</v>
      </c>
      <c r="H25" s="14">
        <v>20</v>
      </c>
      <c r="I25" s="14"/>
      <c r="J25" s="14"/>
      <c r="K25" s="35">
        <v>20</v>
      </c>
      <c r="L25" s="14">
        <v>16</v>
      </c>
      <c r="M25" s="14"/>
      <c r="N25" s="39"/>
      <c r="O25" s="37"/>
      <c r="P25" s="35">
        <v>16</v>
      </c>
      <c r="Q25" s="38">
        <v>18</v>
      </c>
    </row>
    <row r="26" spans="1:17" ht="17.25" thickBot="1" thickTop="1">
      <c r="A26" s="20" t="s">
        <v>7</v>
      </c>
      <c r="B26" s="137">
        <f>B25*B22</f>
        <v>14400</v>
      </c>
      <c r="C26" s="138"/>
      <c r="D26" s="66">
        <f>D25*B22</f>
        <v>0</v>
      </c>
      <c r="E26" s="69"/>
      <c r="F26" s="14"/>
      <c r="G26" s="35">
        <f>G25*B22</f>
        <v>14400</v>
      </c>
      <c r="H26" s="14">
        <f>H25*B22</f>
        <v>16000</v>
      </c>
      <c r="I26" s="14"/>
      <c r="J26" s="14"/>
      <c r="K26" s="35">
        <f>K25*B22</f>
        <v>16000</v>
      </c>
      <c r="L26" s="14">
        <f>B22*L25</f>
        <v>12800</v>
      </c>
      <c r="M26" s="14"/>
      <c r="N26" s="39"/>
      <c r="O26" s="37"/>
      <c r="P26" s="35">
        <f>B22*P25</f>
        <v>12800</v>
      </c>
      <c r="Q26" s="38">
        <f>Q25*B22</f>
        <v>14400</v>
      </c>
    </row>
    <row r="27" spans="1:17" ht="15.75" thickTop="1">
      <c r="A27" s="199" t="s">
        <v>36</v>
      </c>
      <c r="B27" s="168" t="s">
        <v>125</v>
      </c>
      <c r="C27" s="104"/>
      <c r="D27" s="107"/>
      <c r="E27" s="107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67"/>
    </row>
    <row r="28" spans="1:17" ht="15.75" thickBot="1">
      <c r="A28" s="200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47"/>
      <c r="Q28" s="157"/>
    </row>
    <row r="29" spans="1:17" ht="17.25" thickBot="1" thickTop="1">
      <c r="A29" s="88" t="s">
        <v>89</v>
      </c>
      <c r="B29" s="134">
        <v>13</v>
      </c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135"/>
      <c r="Q29" s="38"/>
    </row>
    <row r="30" spans="1:17" ht="15.75" thickTop="1">
      <c r="A30" s="199" t="s">
        <v>35</v>
      </c>
      <c r="B30" s="168" t="s">
        <v>127</v>
      </c>
      <c r="C30" s="104"/>
      <c r="D30" s="104"/>
      <c r="E30" s="104"/>
      <c r="F30" s="104"/>
      <c r="G30" s="105"/>
      <c r="H30" s="168" t="s">
        <v>107</v>
      </c>
      <c r="I30" s="104"/>
      <c r="J30" s="104"/>
      <c r="K30" s="105"/>
      <c r="L30" s="168" t="s">
        <v>106</v>
      </c>
      <c r="M30" s="104"/>
      <c r="N30" s="104"/>
      <c r="O30" s="104"/>
      <c r="P30" s="105"/>
      <c r="Q30" s="167"/>
    </row>
    <row r="31" spans="1:17" ht="35.25" customHeight="1" thickBot="1">
      <c r="A31" s="200"/>
      <c r="B31" s="106"/>
      <c r="C31" s="107"/>
      <c r="D31" s="107"/>
      <c r="E31" s="107"/>
      <c r="F31" s="107"/>
      <c r="G31" s="147"/>
      <c r="H31" s="137"/>
      <c r="I31" s="138"/>
      <c r="J31" s="138"/>
      <c r="K31" s="147"/>
      <c r="L31" s="137"/>
      <c r="M31" s="138"/>
      <c r="N31" s="138"/>
      <c r="O31" s="138"/>
      <c r="P31" s="147"/>
      <c r="Q31" s="157"/>
    </row>
    <row r="32" spans="1:17" ht="17.25" thickBot="1" thickTop="1">
      <c r="A32" s="88" t="s">
        <v>5</v>
      </c>
      <c r="B32" s="313">
        <v>500</v>
      </c>
      <c r="C32" s="149"/>
      <c r="D32" s="75">
        <v>0</v>
      </c>
      <c r="E32" s="75"/>
      <c r="F32" s="84"/>
      <c r="G32" s="35">
        <v>500</v>
      </c>
      <c r="H32" s="14">
        <v>510</v>
      </c>
      <c r="I32" s="14"/>
      <c r="J32" s="14"/>
      <c r="K32" s="35">
        <v>510</v>
      </c>
      <c r="L32" s="14">
        <v>420</v>
      </c>
      <c r="M32" s="14"/>
      <c r="N32" s="39"/>
      <c r="O32" s="37"/>
      <c r="P32" s="14">
        <v>420</v>
      </c>
      <c r="Q32" s="38">
        <v>476</v>
      </c>
    </row>
    <row r="33" spans="1:17" ht="17.25" thickBot="1" thickTop="1">
      <c r="A33" s="20" t="s">
        <v>7</v>
      </c>
      <c r="B33" s="294">
        <f>B32*B29</f>
        <v>6500</v>
      </c>
      <c r="C33" s="295"/>
      <c r="D33" s="76">
        <f>D32*B29</f>
        <v>0</v>
      </c>
      <c r="E33" s="76"/>
      <c r="F33" s="68"/>
      <c r="G33" s="35">
        <f>G32*B29</f>
        <v>6500</v>
      </c>
      <c r="H33" s="14">
        <f>H32*B29</f>
        <v>6630</v>
      </c>
      <c r="I33" s="14"/>
      <c r="J33" s="14"/>
      <c r="K33" s="35">
        <f>K32*B29</f>
        <v>6630</v>
      </c>
      <c r="L33" s="14">
        <f>B29*L32</f>
        <v>5460</v>
      </c>
      <c r="M33" s="14"/>
      <c r="N33" s="39"/>
      <c r="O33" s="37"/>
      <c r="P33" s="14">
        <f>B29*P32</f>
        <v>5460</v>
      </c>
      <c r="Q33" s="38">
        <f>Q32*B29</f>
        <v>6188</v>
      </c>
    </row>
    <row r="34" spans="1:17" ht="15.75" thickTop="1">
      <c r="A34" s="199" t="s">
        <v>36</v>
      </c>
      <c r="B34" s="296" t="s">
        <v>120</v>
      </c>
      <c r="C34" s="107"/>
      <c r="D34" s="107"/>
      <c r="E34" s="107"/>
      <c r="F34" s="107"/>
      <c r="G34" s="104"/>
      <c r="H34" s="104"/>
      <c r="I34" s="104"/>
      <c r="J34" s="104"/>
      <c r="K34" s="104"/>
      <c r="L34" s="104"/>
      <c r="M34" s="104"/>
      <c r="N34" s="104"/>
      <c r="O34" s="104"/>
      <c r="P34" s="105"/>
      <c r="Q34" s="167"/>
    </row>
    <row r="35" spans="1:17" ht="15.75" thickBot="1">
      <c r="A35" s="200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47"/>
      <c r="Q35" s="157"/>
    </row>
    <row r="36" spans="1:17" ht="17.25" thickBot="1" thickTop="1">
      <c r="A36" s="88" t="s">
        <v>89</v>
      </c>
      <c r="B36" s="134">
        <v>20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135"/>
      <c r="Q36" s="38"/>
    </row>
    <row r="37" spans="1:17" ht="15.75" thickTop="1">
      <c r="A37" s="199" t="s">
        <v>35</v>
      </c>
      <c r="B37" s="168" t="s">
        <v>108</v>
      </c>
      <c r="C37" s="104"/>
      <c r="D37" s="104"/>
      <c r="E37" s="104"/>
      <c r="F37" s="104"/>
      <c r="G37" s="105"/>
      <c r="H37" s="168" t="s">
        <v>108</v>
      </c>
      <c r="I37" s="104"/>
      <c r="J37" s="104"/>
      <c r="K37" s="105"/>
      <c r="L37" s="168" t="s">
        <v>96</v>
      </c>
      <c r="M37" s="104"/>
      <c r="N37" s="104"/>
      <c r="O37" s="104"/>
      <c r="P37" s="105"/>
      <c r="Q37" s="167"/>
    </row>
    <row r="38" spans="1:17" ht="29.25" customHeight="1" thickBot="1">
      <c r="A38" s="200"/>
      <c r="B38" s="137"/>
      <c r="C38" s="138"/>
      <c r="D38" s="107"/>
      <c r="E38" s="107"/>
      <c r="F38" s="138"/>
      <c r="G38" s="147"/>
      <c r="H38" s="137"/>
      <c r="I38" s="138"/>
      <c r="J38" s="138"/>
      <c r="K38" s="147"/>
      <c r="L38" s="137"/>
      <c r="M38" s="138"/>
      <c r="N38" s="138"/>
      <c r="O38" s="138"/>
      <c r="P38" s="147"/>
      <c r="Q38" s="157"/>
    </row>
    <row r="39" spans="1:17" ht="9.75" customHeight="1" thickTop="1">
      <c r="A39" s="297" t="s">
        <v>57</v>
      </c>
      <c r="B39" s="103">
        <v>350</v>
      </c>
      <c r="C39" s="104"/>
      <c r="D39" s="79">
        <v>0</v>
      </c>
      <c r="E39" s="315"/>
      <c r="F39" s="105"/>
      <c r="G39" s="247">
        <v>350</v>
      </c>
      <c r="H39" s="115">
        <v>360</v>
      </c>
      <c r="I39" s="115"/>
      <c r="J39" s="115"/>
      <c r="K39" s="247">
        <v>360</v>
      </c>
      <c r="L39" s="115">
        <v>290</v>
      </c>
      <c r="M39" s="115"/>
      <c r="N39" s="103"/>
      <c r="O39" s="105"/>
      <c r="P39" s="115">
        <v>290</v>
      </c>
      <c r="Q39" s="167">
        <v>333</v>
      </c>
    </row>
    <row r="40" spans="1:17" ht="6" customHeight="1" thickBot="1">
      <c r="A40" s="201"/>
      <c r="B40" s="106"/>
      <c r="C40" s="107"/>
      <c r="D40" s="67"/>
      <c r="E40" s="116"/>
      <c r="F40" s="108"/>
      <c r="G40" s="248"/>
      <c r="H40" s="249"/>
      <c r="I40" s="249"/>
      <c r="J40" s="249"/>
      <c r="K40" s="248"/>
      <c r="L40" s="249"/>
      <c r="M40" s="249"/>
      <c r="N40" s="137"/>
      <c r="O40" s="147"/>
      <c r="P40" s="249"/>
      <c r="Q40" s="157"/>
    </row>
    <row r="41" spans="1:17" ht="17.25" thickBot="1" thickTop="1">
      <c r="A41" s="20" t="s">
        <v>7</v>
      </c>
      <c r="B41" s="294">
        <f>B39*B36</f>
        <v>7000</v>
      </c>
      <c r="C41" s="295"/>
      <c r="D41" s="86">
        <f>D39*B36</f>
        <v>0</v>
      </c>
      <c r="E41" s="85"/>
      <c r="F41" s="68"/>
      <c r="G41" s="35">
        <f>G39*B36</f>
        <v>7000</v>
      </c>
      <c r="H41" s="14">
        <f>H39*B36</f>
        <v>7200</v>
      </c>
      <c r="I41" s="14"/>
      <c r="J41" s="14"/>
      <c r="K41" s="14">
        <f>K39*B36</f>
        <v>7200</v>
      </c>
      <c r="L41" s="14">
        <f>B36*L39</f>
        <v>5800</v>
      </c>
      <c r="M41" s="14"/>
      <c r="N41" s="36"/>
      <c r="O41" s="58"/>
      <c r="P41" s="24">
        <f>B36*P39</f>
        <v>5800</v>
      </c>
      <c r="Q41" s="30">
        <f>Q39*B36</f>
        <v>6660</v>
      </c>
    </row>
    <row r="42" spans="1:17" ht="15.75" thickTop="1">
      <c r="A42" s="199" t="s">
        <v>36</v>
      </c>
      <c r="B42" s="296" t="s">
        <v>121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08"/>
      <c r="Q42" s="124"/>
    </row>
    <row r="43" spans="1:17" ht="15.75" thickBot="1">
      <c r="A43" s="200"/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47"/>
      <c r="Q43" s="157"/>
    </row>
    <row r="44" spans="1:17" ht="17.25" thickBot="1" thickTop="1">
      <c r="A44" s="88" t="s">
        <v>89</v>
      </c>
      <c r="B44" s="134">
        <v>20</v>
      </c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135"/>
      <c r="Q44" s="38"/>
    </row>
    <row r="45" spans="1:17" ht="16.5" customHeight="1" thickTop="1">
      <c r="A45" s="199" t="s">
        <v>35</v>
      </c>
      <c r="B45" s="299" t="s">
        <v>99</v>
      </c>
      <c r="C45" s="300"/>
      <c r="D45" s="300"/>
      <c r="E45" s="300"/>
      <c r="F45" s="300"/>
      <c r="G45" s="301"/>
      <c r="H45" s="168" t="s">
        <v>99</v>
      </c>
      <c r="I45" s="104"/>
      <c r="J45" s="104"/>
      <c r="K45" s="105"/>
      <c r="L45" s="168" t="s">
        <v>100</v>
      </c>
      <c r="M45" s="104"/>
      <c r="N45" s="104"/>
      <c r="O45" s="104"/>
      <c r="P45" s="105"/>
      <c r="Q45" s="167"/>
    </row>
    <row r="46" spans="1:17" ht="16.5" customHeight="1" thickBot="1">
      <c r="A46" s="200"/>
      <c r="B46" s="302"/>
      <c r="C46" s="303"/>
      <c r="D46" s="303"/>
      <c r="E46" s="303"/>
      <c r="F46" s="303"/>
      <c r="G46" s="304"/>
      <c r="H46" s="137"/>
      <c r="I46" s="138"/>
      <c r="J46" s="138"/>
      <c r="K46" s="147"/>
      <c r="L46" s="137"/>
      <c r="M46" s="138"/>
      <c r="N46" s="138"/>
      <c r="O46" s="138"/>
      <c r="P46" s="147"/>
      <c r="Q46" s="157"/>
    </row>
    <row r="47" spans="1:17" ht="17.25" thickBot="1" thickTop="1">
      <c r="A47" s="88" t="s">
        <v>5</v>
      </c>
      <c r="B47" s="106">
        <v>350</v>
      </c>
      <c r="C47" s="108"/>
      <c r="D47" s="40"/>
      <c r="E47" s="90"/>
      <c r="F47" s="15"/>
      <c r="G47" s="35">
        <v>350</v>
      </c>
      <c r="H47" s="14">
        <v>360</v>
      </c>
      <c r="I47" s="14"/>
      <c r="J47" s="14"/>
      <c r="K47" s="35">
        <v>360</v>
      </c>
      <c r="L47" s="14">
        <v>370</v>
      </c>
      <c r="M47" s="14"/>
      <c r="N47" s="39"/>
      <c r="O47" s="37"/>
      <c r="P47" s="14">
        <v>370</v>
      </c>
      <c r="Q47" s="38">
        <v>363</v>
      </c>
    </row>
    <row r="48" spans="1:17" ht="17.25" thickBot="1" thickTop="1">
      <c r="A48" s="20" t="s">
        <v>7</v>
      </c>
      <c r="B48" s="294">
        <f>B47*B44</f>
        <v>7000</v>
      </c>
      <c r="C48" s="298"/>
      <c r="D48" s="72">
        <f>D47*B44</f>
        <v>0</v>
      </c>
      <c r="E48" s="85"/>
      <c r="F48" s="68"/>
      <c r="G48" s="35">
        <f>G47*B44</f>
        <v>7000</v>
      </c>
      <c r="H48" s="14">
        <f>B44*H47</f>
        <v>7200</v>
      </c>
      <c r="I48" s="14"/>
      <c r="J48" s="14"/>
      <c r="K48" s="35">
        <f>K47*B44</f>
        <v>7200</v>
      </c>
      <c r="L48" s="14">
        <f>B44*L47</f>
        <v>7400</v>
      </c>
      <c r="M48" s="14"/>
      <c r="N48" s="39"/>
      <c r="O48" s="37"/>
      <c r="P48" s="14">
        <f>B44*P47</f>
        <v>7400</v>
      </c>
      <c r="Q48" s="38">
        <f>Q47*B44</f>
        <v>7260</v>
      </c>
    </row>
    <row r="49" spans="1:17" ht="15.75" thickTop="1">
      <c r="A49" s="199" t="s">
        <v>36</v>
      </c>
      <c r="B49" s="296" t="s">
        <v>118</v>
      </c>
      <c r="C49" s="107"/>
      <c r="D49" s="107"/>
      <c r="E49" s="107"/>
      <c r="F49" s="107"/>
      <c r="G49" s="104"/>
      <c r="H49" s="104"/>
      <c r="I49" s="104"/>
      <c r="J49" s="104"/>
      <c r="K49" s="104"/>
      <c r="L49" s="104"/>
      <c r="M49" s="104"/>
      <c r="N49" s="104"/>
      <c r="O49" s="104"/>
      <c r="P49" s="105"/>
      <c r="Q49" s="167"/>
    </row>
    <row r="50" spans="1:17" ht="15.75" thickBot="1">
      <c r="A50" s="200"/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7"/>
      <c r="Q50" s="157"/>
    </row>
    <row r="51" spans="1:17" ht="17.25" thickBot="1" thickTop="1">
      <c r="A51" s="88" t="s">
        <v>90</v>
      </c>
      <c r="B51" s="103">
        <v>220</v>
      </c>
      <c r="C51" s="104"/>
      <c r="D51" s="104"/>
      <c r="E51" s="104"/>
      <c r="F51" s="104"/>
      <c r="G51" s="104"/>
      <c r="H51" s="281"/>
      <c r="I51" s="281"/>
      <c r="J51" s="281"/>
      <c r="K51" s="281"/>
      <c r="L51" s="281"/>
      <c r="M51" s="281"/>
      <c r="N51" s="281"/>
      <c r="O51" s="281"/>
      <c r="P51" s="135"/>
      <c r="Q51" s="38"/>
    </row>
    <row r="52" spans="1:17" ht="15.75" thickTop="1">
      <c r="A52" s="199" t="s">
        <v>35</v>
      </c>
      <c r="B52" s="282" t="s">
        <v>128</v>
      </c>
      <c r="C52" s="149"/>
      <c r="D52" s="149"/>
      <c r="E52" s="149"/>
      <c r="F52" s="149"/>
      <c r="G52" s="283"/>
      <c r="H52" s="168" t="s">
        <v>101</v>
      </c>
      <c r="I52" s="104"/>
      <c r="J52" s="104"/>
      <c r="K52" s="105"/>
      <c r="L52" s="168" t="s">
        <v>109</v>
      </c>
      <c r="M52" s="104"/>
      <c r="N52" s="104"/>
      <c r="O52" s="104"/>
      <c r="P52" s="105"/>
      <c r="Q52" s="167"/>
    </row>
    <row r="53" spans="1:17" ht="15.75" thickBot="1">
      <c r="A53" s="200"/>
      <c r="B53" s="137"/>
      <c r="C53" s="138"/>
      <c r="D53" s="138"/>
      <c r="E53" s="138"/>
      <c r="F53" s="138"/>
      <c r="G53" s="147"/>
      <c r="H53" s="137"/>
      <c r="I53" s="138"/>
      <c r="J53" s="138"/>
      <c r="K53" s="147"/>
      <c r="L53" s="137"/>
      <c r="M53" s="138"/>
      <c r="N53" s="138"/>
      <c r="O53" s="138"/>
      <c r="P53" s="147"/>
      <c r="Q53" s="157"/>
    </row>
    <row r="54" spans="1:17" ht="17.25" thickBot="1" thickTop="1">
      <c r="A54" s="89" t="s">
        <v>5</v>
      </c>
      <c r="B54" s="83">
        <v>13</v>
      </c>
      <c r="C54" s="83"/>
      <c r="D54" s="83"/>
      <c r="E54" s="83"/>
      <c r="F54" s="14"/>
      <c r="G54" s="35">
        <v>13</v>
      </c>
      <c r="H54" s="14">
        <v>14</v>
      </c>
      <c r="I54" s="14"/>
      <c r="J54" s="14"/>
      <c r="K54" s="35">
        <v>14</v>
      </c>
      <c r="L54" s="14">
        <v>13</v>
      </c>
      <c r="M54" s="14"/>
      <c r="N54" s="39"/>
      <c r="O54" s="37"/>
      <c r="P54" s="14">
        <v>13</v>
      </c>
      <c r="Q54" s="38">
        <v>13</v>
      </c>
    </row>
    <row r="55" spans="1:17" ht="17.25" thickBot="1" thickTop="1">
      <c r="A55" s="73" t="s">
        <v>7</v>
      </c>
      <c r="B55" s="83">
        <f>B54*B51</f>
        <v>2860</v>
      </c>
      <c r="C55" s="83"/>
      <c r="D55" s="83">
        <f>D54*B51</f>
        <v>0</v>
      </c>
      <c r="E55" s="83"/>
      <c r="F55" s="14"/>
      <c r="G55" s="35">
        <f>G54*B51</f>
        <v>2860</v>
      </c>
      <c r="H55" s="14">
        <f>H54*B51</f>
        <v>3080</v>
      </c>
      <c r="I55" s="14"/>
      <c r="J55" s="14"/>
      <c r="K55" s="35">
        <f>K54*B51</f>
        <v>3080</v>
      </c>
      <c r="L55" s="14">
        <f>B51*L54</f>
        <v>2860</v>
      </c>
      <c r="M55" s="14"/>
      <c r="N55" s="39"/>
      <c r="O55" s="37"/>
      <c r="P55" s="14">
        <f>B51*P54</f>
        <v>2860</v>
      </c>
      <c r="Q55" s="38">
        <f>Q54*B51</f>
        <v>2860</v>
      </c>
    </row>
    <row r="56" spans="1:17" ht="15.75" thickTop="1">
      <c r="A56" s="199" t="s">
        <v>36</v>
      </c>
      <c r="B56" s="274" t="s">
        <v>130</v>
      </c>
      <c r="C56" s="275"/>
      <c r="D56" s="275"/>
      <c r="E56" s="275"/>
      <c r="F56" s="275"/>
      <c r="G56" s="276"/>
      <c r="H56" s="276"/>
      <c r="I56" s="276"/>
      <c r="J56" s="276"/>
      <c r="K56" s="276"/>
      <c r="L56" s="276"/>
      <c r="M56" s="276"/>
      <c r="N56" s="276"/>
      <c r="O56" s="276"/>
      <c r="P56" s="277"/>
      <c r="Q56" s="167"/>
    </row>
    <row r="57" spans="1:17" ht="15.75" thickBot="1">
      <c r="A57" s="200"/>
      <c r="B57" s="278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80"/>
      <c r="Q57" s="157"/>
    </row>
    <row r="58" spans="1:17" ht="17.25" thickBot="1" thickTop="1">
      <c r="A58" s="88" t="s">
        <v>90</v>
      </c>
      <c r="B58" s="103">
        <v>360</v>
      </c>
      <c r="C58" s="104"/>
      <c r="D58" s="104"/>
      <c r="E58" s="104"/>
      <c r="F58" s="104"/>
      <c r="G58" s="104"/>
      <c r="H58" s="281"/>
      <c r="I58" s="281"/>
      <c r="J58" s="281"/>
      <c r="K58" s="281"/>
      <c r="L58" s="281"/>
      <c r="M58" s="281"/>
      <c r="N58" s="281"/>
      <c r="O58" s="281"/>
      <c r="P58" s="135"/>
      <c r="Q58" s="38"/>
    </row>
    <row r="59" spans="1:17" ht="15.75" thickTop="1">
      <c r="A59" s="199" t="s">
        <v>35</v>
      </c>
      <c r="B59" s="282" t="s">
        <v>128</v>
      </c>
      <c r="C59" s="149"/>
      <c r="D59" s="149"/>
      <c r="E59" s="149"/>
      <c r="F59" s="149"/>
      <c r="G59" s="283"/>
      <c r="H59" s="168" t="s">
        <v>101</v>
      </c>
      <c r="I59" s="104"/>
      <c r="J59" s="104"/>
      <c r="K59" s="105"/>
      <c r="L59" s="168" t="s">
        <v>109</v>
      </c>
      <c r="M59" s="104"/>
      <c r="N59" s="104"/>
      <c r="O59" s="104"/>
      <c r="P59" s="105"/>
      <c r="Q59" s="167"/>
    </row>
    <row r="60" spans="1:17" ht="15.75" thickBot="1">
      <c r="A60" s="200"/>
      <c r="B60" s="137"/>
      <c r="C60" s="138"/>
      <c r="D60" s="138"/>
      <c r="E60" s="138"/>
      <c r="F60" s="138"/>
      <c r="G60" s="147"/>
      <c r="H60" s="137"/>
      <c r="I60" s="138"/>
      <c r="J60" s="138"/>
      <c r="K60" s="147"/>
      <c r="L60" s="137"/>
      <c r="M60" s="138"/>
      <c r="N60" s="138"/>
      <c r="O60" s="138"/>
      <c r="P60" s="147"/>
      <c r="Q60" s="157"/>
    </row>
    <row r="61" spans="1:17" ht="17.25" thickBot="1" thickTop="1">
      <c r="A61" s="89" t="s">
        <v>5</v>
      </c>
      <c r="B61" s="83">
        <v>15</v>
      </c>
      <c r="C61" s="83"/>
      <c r="D61" s="83"/>
      <c r="E61" s="83"/>
      <c r="F61" s="14"/>
      <c r="G61" s="35">
        <v>15</v>
      </c>
      <c r="H61" s="14">
        <v>17</v>
      </c>
      <c r="I61" s="14"/>
      <c r="J61" s="14"/>
      <c r="K61" s="35">
        <v>17</v>
      </c>
      <c r="L61" s="14">
        <v>13</v>
      </c>
      <c r="M61" s="14"/>
      <c r="N61" s="39"/>
      <c r="O61" s="37"/>
      <c r="P61" s="14">
        <v>13</v>
      </c>
      <c r="Q61" s="38">
        <v>15</v>
      </c>
    </row>
    <row r="62" spans="1:17" ht="17.25" thickBot="1" thickTop="1">
      <c r="A62" s="73" t="s">
        <v>7</v>
      </c>
      <c r="B62" s="83">
        <f>B61*B58</f>
        <v>5400</v>
      </c>
      <c r="C62" s="83"/>
      <c r="D62" s="83">
        <f>D61*B58</f>
        <v>0</v>
      </c>
      <c r="E62" s="83"/>
      <c r="F62" s="14"/>
      <c r="G62" s="35">
        <f>G61*B58</f>
        <v>5400</v>
      </c>
      <c r="H62" s="14">
        <f>H61*B58</f>
        <v>6120</v>
      </c>
      <c r="I62" s="14"/>
      <c r="J62" s="14"/>
      <c r="K62" s="35">
        <f>K61*B58</f>
        <v>6120</v>
      </c>
      <c r="L62" s="14">
        <f>B58*L61</f>
        <v>4680</v>
      </c>
      <c r="M62" s="14"/>
      <c r="N62" s="39"/>
      <c r="O62" s="37"/>
      <c r="P62" s="14">
        <f>B58*P61</f>
        <v>4680</v>
      </c>
      <c r="Q62" s="38">
        <f>Q61*B58</f>
        <v>5400</v>
      </c>
    </row>
    <row r="63" spans="1:17" ht="15.75" thickTop="1">
      <c r="A63" s="199" t="s">
        <v>36</v>
      </c>
      <c r="B63" s="274" t="s">
        <v>129</v>
      </c>
      <c r="C63" s="275"/>
      <c r="D63" s="275"/>
      <c r="E63" s="275"/>
      <c r="F63" s="275"/>
      <c r="G63" s="276"/>
      <c r="H63" s="276"/>
      <c r="I63" s="276"/>
      <c r="J63" s="276"/>
      <c r="K63" s="276"/>
      <c r="L63" s="276"/>
      <c r="M63" s="276"/>
      <c r="N63" s="276"/>
      <c r="O63" s="276"/>
      <c r="P63" s="277"/>
      <c r="Q63" s="167"/>
    </row>
    <row r="64" spans="1:17" ht="15.75" thickBot="1">
      <c r="A64" s="200"/>
      <c r="B64" s="278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80"/>
      <c r="Q64" s="157"/>
    </row>
    <row r="65" spans="1:17" ht="17.25" thickBot="1" thickTop="1">
      <c r="A65" s="88" t="s">
        <v>90</v>
      </c>
      <c r="B65" s="103">
        <v>100</v>
      </c>
      <c r="C65" s="104"/>
      <c r="D65" s="104"/>
      <c r="E65" s="104"/>
      <c r="F65" s="104"/>
      <c r="G65" s="104"/>
      <c r="H65" s="281"/>
      <c r="I65" s="281"/>
      <c r="J65" s="281"/>
      <c r="K65" s="281"/>
      <c r="L65" s="281"/>
      <c r="M65" s="281"/>
      <c r="N65" s="281"/>
      <c r="O65" s="281"/>
      <c r="P65" s="135"/>
      <c r="Q65" s="38"/>
    </row>
    <row r="66" spans="1:17" ht="15.75" thickTop="1">
      <c r="A66" s="199" t="s">
        <v>35</v>
      </c>
      <c r="B66" s="282" t="s">
        <v>128</v>
      </c>
      <c r="C66" s="149"/>
      <c r="D66" s="149"/>
      <c r="E66" s="149"/>
      <c r="F66" s="149"/>
      <c r="G66" s="283"/>
      <c r="H66" s="168" t="s">
        <v>101</v>
      </c>
      <c r="I66" s="104"/>
      <c r="J66" s="104"/>
      <c r="K66" s="105"/>
      <c r="L66" s="168" t="s">
        <v>109</v>
      </c>
      <c r="M66" s="104"/>
      <c r="N66" s="104"/>
      <c r="O66" s="104"/>
      <c r="P66" s="105"/>
      <c r="Q66" s="167"/>
    </row>
    <row r="67" spans="1:17" ht="15.75" thickBot="1">
      <c r="A67" s="200"/>
      <c r="B67" s="137"/>
      <c r="C67" s="138"/>
      <c r="D67" s="138"/>
      <c r="E67" s="138"/>
      <c r="F67" s="138"/>
      <c r="G67" s="147"/>
      <c r="H67" s="137"/>
      <c r="I67" s="138"/>
      <c r="J67" s="138"/>
      <c r="K67" s="147"/>
      <c r="L67" s="137"/>
      <c r="M67" s="138"/>
      <c r="N67" s="138"/>
      <c r="O67" s="138"/>
      <c r="P67" s="147"/>
      <c r="Q67" s="157"/>
    </row>
    <row r="68" spans="1:17" ht="17.25" thickBot="1" thickTop="1">
      <c r="A68" s="89" t="s">
        <v>5</v>
      </c>
      <c r="B68" s="83">
        <v>30</v>
      </c>
      <c r="C68" s="83"/>
      <c r="D68" s="83"/>
      <c r="E68" s="83"/>
      <c r="F68" s="14"/>
      <c r="G68" s="35">
        <v>30</v>
      </c>
      <c r="H68" s="14">
        <v>35</v>
      </c>
      <c r="I68" s="14"/>
      <c r="J68" s="14"/>
      <c r="K68" s="35">
        <v>35</v>
      </c>
      <c r="L68" s="14">
        <v>30</v>
      </c>
      <c r="M68" s="14"/>
      <c r="N68" s="39"/>
      <c r="O68" s="37"/>
      <c r="P68" s="14">
        <v>30</v>
      </c>
      <c r="Q68" s="38">
        <v>31</v>
      </c>
    </row>
    <row r="69" spans="1:17" ht="17.25" thickBot="1" thickTop="1">
      <c r="A69" s="73" t="s">
        <v>7</v>
      </c>
      <c r="B69" s="83">
        <f>B68*B65</f>
        <v>3000</v>
      </c>
      <c r="C69" s="83"/>
      <c r="D69" s="83">
        <f>D68*B65</f>
        <v>0</v>
      </c>
      <c r="E69" s="83"/>
      <c r="F69" s="14"/>
      <c r="G69" s="35">
        <f>G68*B65</f>
        <v>3000</v>
      </c>
      <c r="H69" s="14">
        <f>H68*B65</f>
        <v>3500</v>
      </c>
      <c r="I69" s="14"/>
      <c r="J69" s="14"/>
      <c r="K69" s="35">
        <f>K68*B65</f>
        <v>3500</v>
      </c>
      <c r="L69" s="14">
        <f>B65*L68</f>
        <v>3000</v>
      </c>
      <c r="M69" s="14"/>
      <c r="N69" s="39"/>
      <c r="O69" s="37"/>
      <c r="P69" s="14">
        <f>B65*P68</f>
        <v>3000</v>
      </c>
      <c r="Q69" s="38">
        <f>Q68*B65</f>
        <v>3100</v>
      </c>
    </row>
    <row r="70" spans="1:17" ht="15.75" thickTop="1">
      <c r="A70" s="199" t="s">
        <v>36</v>
      </c>
      <c r="B70" s="274" t="s">
        <v>138</v>
      </c>
      <c r="C70" s="275"/>
      <c r="D70" s="275"/>
      <c r="E70" s="275"/>
      <c r="F70" s="275"/>
      <c r="G70" s="276"/>
      <c r="H70" s="276"/>
      <c r="I70" s="276"/>
      <c r="J70" s="276"/>
      <c r="K70" s="276"/>
      <c r="L70" s="276"/>
      <c r="M70" s="276"/>
      <c r="N70" s="276"/>
      <c r="O70" s="276"/>
      <c r="P70" s="277"/>
      <c r="Q70" s="167"/>
    </row>
    <row r="71" spans="1:17" ht="15.75" thickBot="1">
      <c r="A71" s="200"/>
      <c r="B71" s="278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80"/>
      <c r="Q71" s="157"/>
    </row>
    <row r="72" spans="1:17" ht="17.25" thickBot="1" thickTop="1">
      <c r="A72" s="88" t="s">
        <v>90</v>
      </c>
      <c r="B72" s="103">
        <v>100</v>
      </c>
      <c r="C72" s="104"/>
      <c r="D72" s="104"/>
      <c r="E72" s="104"/>
      <c r="F72" s="104"/>
      <c r="G72" s="104"/>
      <c r="H72" s="281"/>
      <c r="I72" s="281"/>
      <c r="J72" s="281"/>
      <c r="K72" s="281"/>
      <c r="L72" s="281"/>
      <c r="M72" s="281"/>
      <c r="N72" s="281"/>
      <c r="O72" s="281"/>
      <c r="P72" s="135"/>
      <c r="Q72" s="38"/>
    </row>
    <row r="73" spans="1:17" ht="15.75" thickTop="1">
      <c r="A73" s="199" t="s">
        <v>35</v>
      </c>
      <c r="B73" s="282" t="s">
        <v>128</v>
      </c>
      <c r="C73" s="149"/>
      <c r="D73" s="149"/>
      <c r="E73" s="149"/>
      <c r="F73" s="149"/>
      <c r="G73" s="283"/>
      <c r="H73" s="168" t="s">
        <v>101</v>
      </c>
      <c r="I73" s="104"/>
      <c r="J73" s="104"/>
      <c r="K73" s="105"/>
      <c r="L73" s="168" t="s">
        <v>109</v>
      </c>
      <c r="M73" s="104"/>
      <c r="N73" s="104"/>
      <c r="O73" s="104"/>
      <c r="P73" s="105"/>
      <c r="Q73" s="167"/>
    </row>
    <row r="74" spans="1:17" ht="15.75" thickBot="1">
      <c r="A74" s="200"/>
      <c r="B74" s="137"/>
      <c r="C74" s="138"/>
      <c r="D74" s="138"/>
      <c r="E74" s="138"/>
      <c r="F74" s="138"/>
      <c r="G74" s="147"/>
      <c r="H74" s="137"/>
      <c r="I74" s="138"/>
      <c r="J74" s="138"/>
      <c r="K74" s="147"/>
      <c r="L74" s="137"/>
      <c r="M74" s="138"/>
      <c r="N74" s="138"/>
      <c r="O74" s="138"/>
      <c r="P74" s="147"/>
      <c r="Q74" s="157"/>
    </row>
    <row r="75" spans="1:17" ht="17.25" thickBot="1" thickTop="1">
      <c r="A75" s="89" t="s">
        <v>5</v>
      </c>
      <c r="B75" s="83">
        <v>12</v>
      </c>
      <c r="C75" s="83"/>
      <c r="D75" s="83"/>
      <c r="E75" s="83"/>
      <c r="F75" s="14"/>
      <c r="G75" s="35">
        <v>12</v>
      </c>
      <c r="H75" s="14">
        <v>14</v>
      </c>
      <c r="I75" s="14"/>
      <c r="J75" s="14"/>
      <c r="K75" s="35">
        <v>14</v>
      </c>
      <c r="L75" s="14">
        <v>12</v>
      </c>
      <c r="M75" s="14"/>
      <c r="N75" s="39"/>
      <c r="O75" s="37"/>
      <c r="P75" s="14">
        <v>12</v>
      </c>
      <c r="Q75" s="38">
        <v>12</v>
      </c>
    </row>
    <row r="76" spans="1:17" ht="17.25" thickBot="1" thickTop="1">
      <c r="A76" s="73" t="s">
        <v>7</v>
      </c>
      <c r="B76" s="83">
        <f>B75*B72</f>
        <v>1200</v>
      </c>
      <c r="C76" s="83"/>
      <c r="D76" s="83">
        <f>D75*B72</f>
        <v>0</v>
      </c>
      <c r="E76" s="83"/>
      <c r="F76" s="14"/>
      <c r="G76" s="35">
        <f>G75*B72</f>
        <v>1200</v>
      </c>
      <c r="H76" s="14">
        <f>H75*B72</f>
        <v>1400</v>
      </c>
      <c r="I76" s="14"/>
      <c r="J76" s="14"/>
      <c r="K76" s="35">
        <f>K75*B72</f>
        <v>1400</v>
      </c>
      <c r="L76" s="14">
        <f>B72*L75</f>
        <v>1200</v>
      </c>
      <c r="M76" s="14"/>
      <c r="N76" s="39"/>
      <c r="O76" s="37"/>
      <c r="P76" s="14">
        <f>B72*P75</f>
        <v>1200</v>
      </c>
      <c r="Q76" s="38">
        <f>Q75*B72</f>
        <v>1200</v>
      </c>
    </row>
    <row r="77" spans="1:17" ht="15.75" thickTop="1">
      <c r="A77" s="199" t="s">
        <v>36</v>
      </c>
      <c r="B77" s="274" t="s">
        <v>137</v>
      </c>
      <c r="C77" s="275"/>
      <c r="D77" s="275"/>
      <c r="E77" s="275"/>
      <c r="F77" s="275"/>
      <c r="G77" s="276"/>
      <c r="H77" s="276"/>
      <c r="I77" s="276"/>
      <c r="J77" s="276"/>
      <c r="K77" s="276"/>
      <c r="L77" s="276"/>
      <c r="M77" s="276"/>
      <c r="N77" s="276"/>
      <c r="O77" s="276"/>
      <c r="P77" s="277"/>
      <c r="Q77" s="167"/>
    </row>
    <row r="78" spans="1:17" ht="15.75" thickBot="1">
      <c r="A78" s="200"/>
      <c r="B78" s="278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80"/>
      <c r="Q78" s="157"/>
    </row>
    <row r="79" spans="1:17" ht="17.25" thickBot="1" thickTop="1">
      <c r="A79" s="88" t="s">
        <v>90</v>
      </c>
      <c r="B79" s="103">
        <v>220</v>
      </c>
      <c r="C79" s="104"/>
      <c r="D79" s="104"/>
      <c r="E79" s="104"/>
      <c r="F79" s="104"/>
      <c r="G79" s="104"/>
      <c r="H79" s="281"/>
      <c r="I79" s="281"/>
      <c r="J79" s="281"/>
      <c r="K79" s="281"/>
      <c r="L79" s="281"/>
      <c r="M79" s="281"/>
      <c r="N79" s="281"/>
      <c r="O79" s="281"/>
      <c r="P79" s="135"/>
      <c r="Q79" s="38"/>
    </row>
    <row r="80" spans="1:17" ht="15.75" thickTop="1">
      <c r="A80" s="199" t="s">
        <v>35</v>
      </c>
      <c r="B80" s="282" t="s">
        <v>128</v>
      </c>
      <c r="C80" s="149"/>
      <c r="D80" s="149"/>
      <c r="E80" s="149"/>
      <c r="F80" s="149"/>
      <c r="G80" s="283"/>
      <c r="H80" s="168" t="s">
        <v>101</v>
      </c>
      <c r="I80" s="104"/>
      <c r="J80" s="104"/>
      <c r="K80" s="105"/>
      <c r="L80" s="168" t="s">
        <v>109</v>
      </c>
      <c r="M80" s="104"/>
      <c r="N80" s="104"/>
      <c r="O80" s="104"/>
      <c r="P80" s="105"/>
      <c r="Q80" s="167"/>
    </row>
    <row r="81" spans="1:17" ht="15.75" thickBot="1">
      <c r="A81" s="200"/>
      <c r="B81" s="137"/>
      <c r="C81" s="138"/>
      <c r="D81" s="138"/>
      <c r="E81" s="138"/>
      <c r="F81" s="138"/>
      <c r="G81" s="147"/>
      <c r="H81" s="137"/>
      <c r="I81" s="138"/>
      <c r="J81" s="138"/>
      <c r="K81" s="147"/>
      <c r="L81" s="137"/>
      <c r="M81" s="138"/>
      <c r="N81" s="138"/>
      <c r="O81" s="138"/>
      <c r="P81" s="147"/>
      <c r="Q81" s="157"/>
    </row>
    <row r="82" spans="1:17" ht="17.25" thickBot="1" thickTop="1">
      <c r="A82" s="89" t="s">
        <v>5</v>
      </c>
      <c r="B82" s="83">
        <v>45</v>
      </c>
      <c r="C82" s="83"/>
      <c r="D82" s="83"/>
      <c r="E82" s="83"/>
      <c r="F82" s="14"/>
      <c r="G82" s="35">
        <v>45</v>
      </c>
      <c r="H82" s="14">
        <v>45</v>
      </c>
      <c r="I82" s="14"/>
      <c r="J82" s="14"/>
      <c r="K82" s="35">
        <v>45</v>
      </c>
      <c r="L82" s="14">
        <v>40</v>
      </c>
      <c r="M82" s="14"/>
      <c r="N82" s="39"/>
      <c r="O82" s="37"/>
      <c r="P82" s="14">
        <v>40</v>
      </c>
      <c r="Q82" s="38">
        <v>43</v>
      </c>
    </row>
    <row r="83" spans="1:17" ht="17.25" thickBot="1" thickTop="1">
      <c r="A83" s="73" t="s">
        <v>7</v>
      </c>
      <c r="B83" s="83">
        <f>B82*B79</f>
        <v>9900</v>
      </c>
      <c r="C83" s="83"/>
      <c r="D83" s="83">
        <f>D82*B79</f>
        <v>0</v>
      </c>
      <c r="E83" s="83"/>
      <c r="F83" s="14"/>
      <c r="G83" s="35">
        <f>G82*B79</f>
        <v>9900</v>
      </c>
      <c r="H83" s="14">
        <f>H82*B79</f>
        <v>9900</v>
      </c>
      <c r="I83" s="14"/>
      <c r="J83" s="14"/>
      <c r="K83" s="35">
        <f>K82*B79</f>
        <v>9900</v>
      </c>
      <c r="L83" s="14">
        <f>B79*L82</f>
        <v>8800</v>
      </c>
      <c r="M83" s="14"/>
      <c r="N83" s="39"/>
      <c r="O83" s="37"/>
      <c r="P83" s="14">
        <f>B79*P82</f>
        <v>8800</v>
      </c>
      <c r="Q83" s="38">
        <f>Q82*B79</f>
        <v>9460</v>
      </c>
    </row>
    <row r="84" spans="1:17" ht="17.25" thickBot="1" thickTop="1">
      <c r="A84" s="73" t="s">
        <v>18</v>
      </c>
      <c r="B84" s="83"/>
      <c r="C84" s="83"/>
      <c r="D84" s="83"/>
      <c r="E84" s="83"/>
      <c r="F84" s="14"/>
      <c r="G84" s="35"/>
      <c r="H84" s="14"/>
      <c r="I84" s="14"/>
      <c r="J84" s="14"/>
      <c r="K84" s="35"/>
      <c r="L84" s="14"/>
      <c r="M84" s="14"/>
      <c r="N84" s="39"/>
      <c r="O84" s="37"/>
      <c r="P84" s="14"/>
      <c r="Q84" s="38"/>
    </row>
    <row r="85" spans="1:17" ht="17.25" thickBot="1" thickTop="1">
      <c r="A85" s="73" t="s">
        <v>19</v>
      </c>
      <c r="B85" s="83"/>
      <c r="C85" s="83"/>
      <c r="D85" s="83"/>
      <c r="E85" s="83"/>
      <c r="F85" s="14"/>
      <c r="G85" s="14"/>
      <c r="H85" s="14"/>
      <c r="I85" s="14"/>
      <c r="J85" s="14"/>
      <c r="K85" s="14"/>
      <c r="L85" s="14"/>
      <c r="M85" s="14"/>
      <c r="N85" s="39"/>
      <c r="O85" s="37"/>
      <c r="P85" s="14"/>
      <c r="Q85" s="38"/>
    </row>
    <row r="86" spans="1:17" ht="17.25" thickBot="1" thickTop="1">
      <c r="A86" s="73" t="s">
        <v>37</v>
      </c>
      <c r="B86" s="71">
        <f>B55+B48+B41+B33+B26+B19+B12</f>
        <v>77160</v>
      </c>
      <c r="C86" s="71"/>
      <c r="D86" s="71" t="e">
        <f>D55+D48+D41+D33+D26+D19+D12+#REF!</f>
        <v>#REF!</v>
      </c>
      <c r="E86" s="71"/>
      <c r="F86" s="14"/>
      <c r="G86" s="35">
        <f>B86</f>
        <v>77160</v>
      </c>
      <c r="H86" s="14">
        <f>H12+H19+H26+H33+H41+H48+H55</f>
        <v>86710</v>
      </c>
      <c r="I86" s="14"/>
      <c r="J86" s="14"/>
      <c r="K86" s="35">
        <f>H86</f>
        <v>86710</v>
      </c>
      <c r="L86" s="14">
        <f>L12+L19+L26+L33+L41+L48+L55</f>
        <v>58720</v>
      </c>
      <c r="M86" s="14"/>
      <c r="N86" s="39"/>
      <c r="O86" s="37"/>
      <c r="P86" s="14">
        <f>L86</f>
        <v>58720</v>
      </c>
      <c r="Q86" s="38">
        <f>Q12+Q19+Q26+Q33+Q41+Q48+Q55+Q62+Q69+Q76+Q83</f>
        <v>92128</v>
      </c>
    </row>
    <row r="87" spans="1:17" ht="25.5" customHeight="1" thickBot="1" thickTop="1">
      <c r="A87" s="319" t="s">
        <v>20</v>
      </c>
      <c r="B87" s="81">
        <v>41579</v>
      </c>
      <c r="C87" s="82"/>
      <c r="D87" s="81">
        <v>40469</v>
      </c>
      <c r="E87" s="81"/>
      <c r="F87" s="322"/>
      <c r="G87" s="250">
        <v>41579</v>
      </c>
      <c r="H87" s="250">
        <v>41579</v>
      </c>
      <c r="I87" s="250"/>
      <c r="J87" s="250"/>
      <c r="K87" s="250">
        <v>41579</v>
      </c>
      <c r="L87" s="250">
        <v>41579</v>
      </c>
      <c r="M87" s="250"/>
      <c r="N87" s="191"/>
      <c r="O87" s="324"/>
      <c r="P87" s="250">
        <v>41579</v>
      </c>
      <c r="Q87" s="307"/>
    </row>
    <row r="88" spans="1:17" ht="3.75" customHeight="1" hidden="1" thickBot="1">
      <c r="A88" s="320"/>
      <c r="B88" s="80"/>
      <c r="C88" s="80"/>
      <c r="D88" s="80"/>
      <c r="E88" s="80"/>
      <c r="F88" s="323"/>
      <c r="G88" s="309"/>
      <c r="H88" s="309"/>
      <c r="I88" s="309"/>
      <c r="J88" s="309"/>
      <c r="K88" s="309"/>
      <c r="L88" s="309"/>
      <c r="M88" s="309"/>
      <c r="N88" s="325"/>
      <c r="O88" s="326"/>
      <c r="P88" s="309"/>
      <c r="Q88" s="308"/>
    </row>
    <row r="89" spans="1:17" ht="15" customHeight="1" thickTop="1">
      <c r="A89" s="319" t="s">
        <v>21</v>
      </c>
      <c r="B89" s="305" t="s">
        <v>136</v>
      </c>
      <c r="C89" s="74"/>
      <c r="D89" s="74" t="s">
        <v>76</v>
      </c>
      <c r="E89" s="317"/>
      <c r="F89" s="310"/>
      <c r="G89" s="305" t="s">
        <v>136</v>
      </c>
      <c r="H89" s="305" t="s">
        <v>136</v>
      </c>
      <c r="I89" s="310"/>
      <c r="J89" s="310"/>
      <c r="K89" s="305" t="s">
        <v>136</v>
      </c>
      <c r="L89" s="305" t="s">
        <v>136</v>
      </c>
      <c r="M89" s="115"/>
      <c r="N89" s="103"/>
      <c r="O89" s="105"/>
      <c r="P89" s="305" t="s">
        <v>136</v>
      </c>
      <c r="Q89" s="123"/>
    </row>
    <row r="90" spans="1:17" ht="29.25" customHeight="1" thickBot="1">
      <c r="A90" s="320"/>
      <c r="B90" s="306"/>
      <c r="C90" s="74"/>
      <c r="D90" s="74"/>
      <c r="E90" s="318"/>
      <c r="F90" s="311"/>
      <c r="G90" s="306"/>
      <c r="H90" s="306"/>
      <c r="I90" s="311"/>
      <c r="J90" s="311"/>
      <c r="K90" s="306"/>
      <c r="L90" s="306"/>
      <c r="M90" s="249"/>
      <c r="N90" s="137"/>
      <c r="O90" s="147"/>
      <c r="P90" s="306"/>
      <c r="Q90" s="190"/>
    </row>
    <row r="91" spans="1:17" ht="26.25" customHeight="1" thickTop="1">
      <c r="A91" s="103" t="s">
        <v>22</v>
      </c>
      <c r="B91" s="108"/>
      <c r="C91" s="106" t="s">
        <v>23</v>
      </c>
      <c r="D91" s="107"/>
      <c r="E91" s="107"/>
      <c r="F91" s="104"/>
      <c r="G91" s="105"/>
      <c r="H91" s="256" t="s">
        <v>24</v>
      </c>
      <c r="I91" s="257"/>
      <c r="J91" s="257"/>
      <c r="K91" s="257"/>
      <c r="L91" s="257"/>
      <c r="M91" s="257"/>
      <c r="N91" s="257"/>
      <c r="O91" s="258"/>
      <c r="P91" s="262"/>
      <c r="Q91" s="263"/>
    </row>
    <row r="92" spans="1:17" ht="32.25" customHeight="1" thickBot="1">
      <c r="A92" s="97"/>
      <c r="B92" s="99"/>
      <c r="C92" s="97"/>
      <c r="D92" s="98"/>
      <c r="E92" s="98"/>
      <c r="F92" s="98"/>
      <c r="G92" s="99"/>
      <c r="H92" s="259" t="s">
        <v>25</v>
      </c>
      <c r="I92" s="260"/>
      <c r="J92" s="260"/>
      <c r="K92" s="260"/>
      <c r="L92" s="260"/>
      <c r="M92" s="260"/>
      <c r="N92" s="260"/>
      <c r="O92" s="261"/>
      <c r="P92" s="183"/>
      <c r="Q92" s="184"/>
    </row>
    <row r="93" spans="1:17" ht="16.5" thickBot="1">
      <c r="A93" s="207" t="s">
        <v>26</v>
      </c>
      <c r="B93" s="220"/>
      <c r="C93" s="207" t="s">
        <v>27</v>
      </c>
      <c r="D93" s="254"/>
      <c r="E93" s="254"/>
      <c r="F93" s="254"/>
      <c r="G93" s="220"/>
      <c r="H93" s="312" t="s">
        <v>133</v>
      </c>
      <c r="I93" s="254"/>
      <c r="J93" s="254"/>
      <c r="K93" s="254"/>
      <c r="L93" s="254"/>
      <c r="M93" s="254"/>
      <c r="N93" s="254"/>
      <c r="O93" s="220"/>
      <c r="P93" s="183"/>
      <c r="Q93" s="184"/>
    </row>
    <row r="94" spans="1:17" ht="16.5" thickBot="1">
      <c r="A94" s="207" t="s">
        <v>29</v>
      </c>
      <c r="B94" s="220"/>
      <c r="C94" s="312" t="s">
        <v>110</v>
      </c>
      <c r="D94" s="254"/>
      <c r="E94" s="254"/>
      <c r="F94" s="254"/>
      <c r="G94" s="220"/>
      <c r="H94" s="312" t="s">
        <v>134</v>
      </c>
      <c r="I94" s="254"/>
      <c r="J94" s="254"/>
      <c r="K94" s="254"/>
      <c r="L94" s="254"/>
      <c r="M94" s="254"/>
      <c r="N94" s="254"/>
      <c r="O94" s="220"/>
      <c r="P94" s="183"/>
      <c r="Q94" s="184"/>
    </row>
    <row r="95" spans="1:17" ht="16.5" thickBot="1">
      <c r="A95" s="207" t="s">
        <v>30</v>
      </c>
      <c r="B95" s="220"/>
      <c r="C95" s="207" t="s">
        <v>59</v>
      </c>
      <c r="D95" s="254"/>
      <c r="E95" s="254"/>
      <c r="F95" s="254"/>
      <c r="G95" s="220"/>
      <c r="H95" s="312" t="s">
        <v>135</v>
      </c>
      <c r="I95" s="254"/>
      <c r="J95" s="254"/>
      <c r="K95" s="254"/>
      <c r="L95" s="254"/>
      <c r="M95" s="254"/>
      <c r="N95" s="254"/>
      <c r="O95" s="220"/>
      <c r="P95" s="183"/>
      <c r="Q95" s="184"/>
    </row>
    <row r="97" spans="1:6" ht="15.75">
      <c r="A97" s="314" t="s">
        <v>131</v>
      </c>
      <c r="B97" s="219"/>
      <c r="C97" s="219"/>
      <c r="D97" s="219"/>
      <c r="E97" s="219"/>
      <c r="F97" s="219"/>
    </row>
    <row r="98" spans="1:12" ht="15.75">
      <c r="A98" s="314" t="s">
        <v>85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</row>
    <row r="99" spans="1:7" ht="15.75">
      <c r="A99" s="314" t="s">
        <v>132</v>
      </c>
      <c r="B99" s="219"/>
      <c r="C99" s="219"/>
      <c r="D99" s="219"/>
      <c r="E99" s="219"/>
      <c r="F99" s="219"/>
      <c r="G99" s="219"/>
    </row>
  </sheetData>
  <sheetProtection/>
  <mergeCells count="182">
    <mergeCell ref="J2:Q2"/>
    <mergeCell ref="F89:F90"/>
    <mergeCell ref="P87:P88"/>
    <mergeCell ref="F87:F88"/>
    <mergeCell ref="H87:H88"/>
    <mergeCell ref="I87:I88"/>
    <mergeCell ref="J87:J88"/>
    <mergeCell ref="L87:L88"/>
    <mergeCell ref="K87:K88"/>
    <mergeCell ref="N87:O88"/>
    <mergeCell ref="B89:B90"/>
    <mergeCell ref="E89:E90"/>
    <mergeCell ref="A95:B95"/>
    <mergeCell ref="A91:B92"/>
    <mergeCell ref="A87:A88"/>
    <mergeCell ref="A89:A90"/>
    <mergeCell ref="A94:B94"/>
    <mergeCell ref="C94:G94"/>
    <mergeCell ref="K89:K90"/>
    <mergeCell ref="A99:G99"/>
    <mergeCell ref="A1:Q1"/>
    <mergeCell ref="A2:G2"/>
    <mergeCell ref="A37:A38"/>
    <mergeCell ref="A45:A46"/>
    <mergeCell ref="A52:A53"/>
    <mergeCell ref="A6:A7"/>
    <mergeCell ref="Q52:Q53"/>
    <mergeCell ref="M89:M90"/>
    <mergeCell ref="A98:L98"/>
    <mergeCell ref="H93:O93"/>
    <mergeCell ref="B52:G53"/>
    <mergeCell ref="H52:K53"/>
    <mergeCell ref="L52:P53"/>
    <mergeCell ref="P95:Q95"/>
    <mergeCell ref="A93:B93"/>
    <mergeCell ref="C93:G93"/>
    <mergeCell ref="G89:G90"/>
    <mergeCell ref="P93:Q93"/>
    <mergeCell ref="B32:C32"/>
    <mergeCell ref="B33:C33"/>
    <mergeCell ref="A97:F97"/>
    <mergeCell ref="C95:G95"/>
    <mergeCell ref="A34:A35"/>
    <mergeCell ref="A42:A43"/>
    <mergeCell ref="A49:A50"/>
    <mergeCell ref="E39:E40"/>
    <mergeCell ref="B44:P44"/>
    <mergeCell ref="H95:O95"/>
    <mergeCell ref="A9:A10"/>
    <mergeCell ref="A16:A17"/>
    <mergeCell ref="A23:A24"/>
    <mergeCell ref="A30:A31"/>
    <mergeCell ref="A20:A21"/>
    <mergeCell ref="A27:A28"/>
    <mergeCell ref="A13:A14"/>
    <mergeCell ref="H94:O94"/>
    <mergeCell ref="P94:Q94"/>
    <mergeCell ref="H91:O91"/>
    <mergeCell ref="H92:O92"/>
    <mergeCell ref="P91:Q92"/>
    <mergeCell ref="C91:G92"/>
    <mergeCell ref="P89:P90"/>
    <mergeCell ref="H89:H90"/>
    <mergeCell ref="Q87:Q88"/>
    <mergeCell ref="Q89:Q90"/>
    <mergeCell ref="M87:M88"/>
    <mergeCell ref="G87:G88"/>
    <mergeCell ref="N89:O90"/>
    <mergeCell ref="I89:I90"/>
    <mergeCell ref="J89:J90"/>
    <mergeCell ref="L89:L90"/>
    <mergeCell ref="H45:K46"/>
    <mergeCell ref="L45:P46"/>
    <mergeCell ref="Q45:Q46"/>
    <mergeCell ref="B49:P50"/>
    <mergeCell ref="Q49:Q50"/>
    <mergeCell ref="B48:C48"/>
    <mergeCell ref="B45:G46"/>
    <mergeCell ref="B47:C47"/>
    <mergeCell ref="B51:P51"/>
    <mergeCell ref="P39:P40"/>
    <mergeCell ref="Q39:Q40"/>
    <mergeCell ref="B41:C41"/>
    <mergeCell ref="B42:P43"/>
    <mergeCell ref="Q42:Q43"/>
    <mergeCell ref="I39:I40"/>
    <mergeCell ref="J39:J40"/>
    <mergeCell ref="K39:K40"/>
    <mergeCell ref="L39:L40"/>
    <mergeCell ref="M39:M40"/>
    <mergeCell ref="N39:O40"/>
    <mergeCell ref="A39:A40"/>
    <mergeCell ref="B39:C40"/>
    <mergeCell ref="F39:F40"/>
    <mergeCell ref="G39:G40"/>
    <mergeCell ref="H39:H40"/>
    <mergeCell ref="Q34:Q35"/>
    <mergeCell ref="B36:P36"/>
    <mergeCell ref="B37:G38"/>
    <mergeCell ref="H37:K38"/>
    <mergeCell ref="L37:P38"/>
    <mergeCell ref="Q37:Q38"/>
    <mergeCell ref="B34:P35"/>
    <mergeCell ref="B27:P28"/>
    <mergeCell ref="Q27:Q28"/>
    <mergeCell ref="B29:P29"/>
    <mergeCell ref="B30:G31"/>
    <mergeCell ref="H30:K31"/>
    <mergeCell ref="L30:P31"/>
    <mergeCell ref="Q30:Q31"/>
    <mergeCell ref="B25:C25"/>
    <mergeCell ref="B26:C26"/>
    <mergeCell ref="B20:P21"/>
    <mergeCell ref="Q20:Q21"/>
    <mergeCell ref="B22:P22"/>
    <mergeCell ref="B23:G24"/>
    <mergeCell ref="H23:K24"/>
    <mergeCell ref="L23:P24"/>
    <mergeCell ref="Q23:Q24"/>
    <mergeCell ref="B18:C18"/>
    <mergeCell ref="B19:C19"/>
    <mergeCell ref="B13:Q14"/>
    <mergeCell ref="B15:Q15"/>
    <mergeCell ref="B16:G17"/>
    <mergeCell ref="H16:K17"/>
    <mergeCell ref="L16:P17"/>
    <mergeCell ref="Q16:Q17"/>
    <mergeCell ref="B11:C11"/>
    <mergeCell ref="B12:C12"/>
    <mergeCell ref="Q9:Q10"/>
    <mergeCell ref="B6:P7"/>
    <mergeCell ref="Q6:Q7"/>
    <mergeCell ref="B8:P8"/>
    <mergeCell ref="B9:G10"/>
    <mergeCell ref="L9:P10"/>
    <mergeCell ref="H9:K10"/>
    <mergeCell ref="O3:P5"/>
    <mergeCell ref="G3:G5"/>
    <mergeCell ref="Q3:Q5"/>
    <mergeCell ref="L3:N4"/>
    <mergeCell ref="A3:A5"/>
    <mergeCell ref="B3:F4"/>
    <mergeCell ref="H3:J4"/>
    <mergeCell ref="K3:K5"/>
    <mergeCell ref="B5:C5"/>
    <mergeCell ref="D5:E5"/>
    <mergeCell ref="A56:A57"/>
    <mergeCell ref="B56:P57"/>
    <mergeCell ref="Q56:Q57"/>
    <mergeCell ref="B58:P58"/>
    <mergeCell ref="A59:A60"/>
    <mergeCell ref="B59:G60"/>
    <mergeCell ref="H59:K60"/>
    <mergeCell ref="L59:P60"/>
    <mergeCell ref="Q59:Q60"/>
    <mergeCell ref="A63:A64"/>
    <mergeCell ref="B63:P64"/>
    <mergeCell ref="Q63:Q64"/>
    <mergeCell ref="B65:P65"/>
    <mergeCell ref="A66:A67"/>
    <mergeCell ref="B66:G67"/>
    <mergeCell ref="H66:K67"/>
    <mergeCell ref="L66:P67"/>
    <mergeCell ref="Q66:Q67"/>
    <mergeCell ref="A70:A71"/>
    <mergeCell ref="B70:P71"/>
    <mergeCell ref="Q70:Q71"/>
    <mergeCell ref="B72:P72"/>
    <mergeCell ref="A73:A74"/>
    <mergeCell ref="B73:G74"/>
    <mergeCell ref="H73:K74"/>
    <mergeCell ref="L73:P74"/>
    <mergeCell ref="Q73:Q74"/>
    <mergeCell ref="A77:A78"/>
    <mergeCell ref="B77:P78"/>
    <mergeCell ref="Q77:Q78"/>
    <mergeCell ref="B79:P79"/>
    <mergeCell ref="A80:A81"/>
    <mergeCell ref="B80:G81"/>
    <mergeCell ref="H80:K81"/>
    <mergeCell ref="L80:P81"/>
    <mergeCell ref="Q80:Q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7109375" style="18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7" width="12.28125" style="0" customWidth="1"/>
    <col min="8" max="8" width="13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1.00390625" style="0" customWidth="1"/>
  </cols>
  <sheetData>
    <row r="1" spans="1:17" ht="15">
      <c r="A1" s="316" t="s">
        <v>111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17" ht="15.75" thickBot="1">
      <c r="A2" s="270" t="s">
        <v>60</v>
      </c>
      <c r="B2" s="271"/>
      <c r="C2" s="271"/>
      <c r="D2" s="271"/>
      <c r="E2" s="271"/>
      <c r="F2" s="271"/>
      <c r="G2" s="271"/>
      <c r="K2" s="327" t="s">
        <v>102</v>
      </c>
      <c r="L2" s="327"/>
      <c r="M2" s="327"/>
      <c r="N2" s="327"/>
      <c r="O2" s="327"/>
      <c r="P2" s="327"/>
      <c r="Q2" s="327"/>
    </row>
    <row r="3" spans="1:17" ht="15.75" thickTop="1">
      <c r="A3" s="199" t="s">
        <v>0</v>
      </c>
      <c r="B3" s="103" t="s">
        <v>1</v>
      </c>
      <c r="C3" s="104"/>
      <c r="D3" s="104"/>
      <c r="E3" s="104"/>
      <c r="F3" s="105"/>
      <c r="G3" s="284" t="s">
        <v>86</v>
      </c>
      <c r="H3" s="103" t="s">
        <v>1</v>
      </c>
      <c r="I3" s="104"/>
      <c r="J3" s="105"/>
      <c r="K3" s="284" t="s">
        <v>86</v>
      </c>
      <c r="L3" s="103" t="s">
        <v>1</v>
      </c>
      <c r="M3" s="104"/>
      <c r="N3" s="105"/>
      <c r="O3" s="168" t="s">
        <v>86</v>
      </c>
      <c r="P3" s="105"/>
      <c r="Q3" s="285" t="s">
        <v>87</v>
      </c>
    </row>
    <row r="4" spans="1:17" ht="15.75" thickBot="1">
      <c r="A4" s="217"/>
      <c r="B4" s="97"/>
      <c r="C4" s="98"/>
      <c r="D4" s="98"/>
      <c r="E4" s="98"/>
      <c r="F4" s="99"/>
      <c r="G4" s="240"/>
      <c r="H4" s="97"/>
      <c r="I4" s="98"/>
      <c r="J4" s="99"/>
      <c r="K4" s="116"/>
      <c r="L4" s="97"/>
      <c r="M4" s="98"/>
      <c r="N4" s="99"/>
      <c r="O4" s="109"/>
      <c r="P4" s="111"/>
      <c r="Q4" s="255"/>
    </row>
    <row r="5" spans="1:17" ht="16.5" thickBot="1">
      <c r="A5" s="218"/>
      <c r="B5" s="100">
        <v>1</v>
      </c>
      <c r="C5" s="102"/>
      <c r="D5" s="100">
        <v>2</v>
      </c>
      <c r="E5" s="102"/>
      <c r="F5" s="24">
        <v>3</v>
      </c>
      <c r="G5" s="241"/>
      <c r="H5" s="24">
        <v>1</v>
      </c>
      <c r="I5" s="24">
        <v>2</v>
      </c>
      <c r="J5" s="24">
        <v>3</v>
      </c>
      <c r="K5" s="117"/>
      <c r="L5" s="24">
        <v>1</v>
      </c>
      <c r="M5" s="24">
        <v>2</v>
      </c>
      <c r="N5" s="24">
        <v>3</v>
      </c>
      <c r="O5" s="112"/>
      <c r="P5" s="114"/>
      <c r="Q5" s="216"/>
    </row>
    <row r="6" spans="1:17" ht="15">
      <c r="A6" s="197" t="s">
        <v>36</v>
      </c>
      <c r="B6" s="290" t="s">
        <v>91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  <c r="Q6" s="118"/>
    </row>
    <row r="7" spans="1:17" ht="15.75" thickBot="1">
      <c r="A7" s="198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119"/>
    </row>
    <row r="8" spans="1:17" ht="18" customHeight="1" thickBot="1">
      <c r="A8" s="87" t="s">
        <v>88</v>
      </c>
      <c r="B8" s="100">
        <v>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  <c r="Q8" s="25"/>
    </row>
    <row r="9" spans="1:17" ht="47.25" customHeight="1">
      <c r="A9" s="197" t="s">
        <v>35</v>
      </c>
      <c r="B9" s="290" t="s">
        <v>97</v>
      </c>
      <c r="C9" s="95"/>
      <c r="D9" s="95"/>
      <c r="E9" s="95"/>
      <c r="F9" s="95"/>
      <c r="G9" s="96"/>
      <c r="H9" s="290" t="s">
        <v>97</v>
      </c>
      <c r="I9" s="95"/>
      <c r="J9" s="95"/>
      <c r="K9" s="96"/>
      <c r="L9" s="290" t="s">
        <v>97</v>
      </c>
      <c r="M9" s="95"/>
      <c r="N9" s="95"/>
      <c r="O9" s="95"/>
      <c r="P9" s="96"/>
      <c r="Q9" s="118"/>
    </row>
    <row r="10" spans="1:17" ht="1.5" customHeight="1" thickBot="1">
      <c r="A10" s="198"/>
      <c r="B10" s="97" t="s">
        <v>54</v>
      </c>
      <c r="C10" s="98"/>
      <c r="D10" s="98"/>
      <c r="E10" s="98"/>
      <c r="F10" s="98"/>
      <c r="G10" s="99"/>
      <c r="H10" s="97"/>
      <c r="I10" s="98"/>
      <c r="J10" s="98"/>
      <c r="K10" s="99"/>
      <c r="L10" s="97"/>
      <c r="M10" s="98"/>
      <c r="N10" s="98"/>
      <c r="O10" s="98"/>
      <c r="P10" s="99"/>
      <c r="Q10" s="119"/>
    </row>
    <row r="11" spans="1:17" ht="16.5" thickBot="1">
      <c r="A11" s="87" t="s">
        <v>5</v>
      </c>
      <c r="B11" s="26"/>
      <c r="C11" s="27"/>
      <c r="D11" s="28"/>
      <c r="E11" s="24"/>
      <c r="F11" s="65"/>
      <c r="G11" s="29"/>
      <c r="H11" s="24"/>
      <c r="I11" s="24"/>
      <c r="J11" s="24"/>
      <c r="K11" s="29"/>
      <c r="L11" s="24"/>
      <c r="M11" s="24"/>
      <c r="N11" s="26"/>
      <c r="O11" s="28"/>
      <c r="P11" s="29"/>
      <c r="Q11" s="30"/>
    </row>
    <row r="12" spans="1:17" ht="16.5" thickBot="1">
      <c r="A12" s="20" t="s">
        <v>7</v>
      </c>
      <c r="B12" s="31">
        <f>B11*B8</f>
        <v>0</v>
      </c>
      <c r="C12" s="32"/>
      <c r="D12" s="33"/>
      <c r="E12" s="14"/>
      <c r="F12" s="14"/>
      <c r="G12" s="35">
        <f>G11*B8</f>
        <v>0</v>
      </c>
      <c r="H12" s="14">
        <f>H11*B8</f>
        <v>0</v>
      </c>
      <c r="I12" s="14"/>
      <c r="J12" s="14"/>
      <c r="K12" s="35">
        <f>K11*B8</f>
        <v>0</v>
      </c>
      <c r="L12" s="14">
        <f>L11*B8</f>
        <v>0</v>
      </c>
      <c r="M12" s="14"/>
      <c r="N12" s="31"/>
      <c r="O12" s="33"/>
      <c r="P12" s="35">
        <f>P11*B8</f>
        <v>0</v>
      </c>
      <c r="Q12" s="38">
        <f>Q11*B8</f>
        <v>0</v>
      </c>
    </row>
    <row r="13" spans="1:17" ht="15.75" thickTop="1">
      <c r="A13" s="199" t="s">
        <v>36</v>
      </c>
      <c r="B13" s="168" t="s">
        <v>92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167"/>
    </row>
    <row r="14" spans="1:17" ht="15.75" thickBot="1">
      <c r="A14" s="198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9"/>
      <c r="Q14" s="125"/>
    </row>
    <row r="15" spans="1:17" ht="18.75" customHeight="1" thickBot="1">
      <c r="A15" s="87" t="s">
        <v>88</v>
      </c>
      <c r="B15" s="287">
        <v>1450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9"/>
      <c r="Q15" s="30"/>
    </row>
    <row r="16" spans="1:17" ht="15.75" customHeight="1">
      <c r="A16" s="197" t="s">
        <v>35</v>
      </c>
      <c r="B16" s="290" t="s">
        <v>97</v>
      </c>
      <c r="C16" s="95"/>
      <c r="D16" s="95"/>
      <c r="E16" s="95"/>
      <c r="F16" s="95"/>
      <c r="G16" s="96"/>
      <c r="H16" s="290" t="s">
        <v>97</v>
      </c>
      <c r="I16" s="95"/>
      <c r="J16" s="95"/>
      <c r="K16" s="96"/>
      <c r="L16" s="290" t="s">
        <v>103</v>
      </c>
      <c r="M16" s="95"/>
      <c r="N16" s="95"/>
      <c r="O16" s="95"/>
      <c r="P16" s="96"/>
      <c r="Q16" s="124"/>
    </row>
    <row r="17" spans="1:17" ht="36" customHeight="1" thickBot="1">
      <c r="A17" s="198"/>
      <c r="B17" s="97"/>
      <c r="C17" s="98"/>
      <c r="D17" s="107"/>
      <c r="E17" s="107"/>
      <c r="F17" s="98"/>
      <c r="G17" s="99"/>
      <c r="H17" s="97"/>
      <c r="I17" s="98"/>
      <c r="J17" s="98"/>
      <c r="K17" s="99"/>
      <c r="L17" s="97"/>
      <c r="M17" s="98"/>
      <c r="N17" s="98"/>
      <c r="O17" s="98"/>
      <c r="P17" s="99"/>
      <c r="Q17" s="125"/>
    </row>
    <row r="18" spans="1:17" ht="19.5" thickBot="1">
      <c r="A18" s="87" t="s">
        <v>5</v>
      </c>
      <c r="B18" s="100">
        <v>15</v>
      </c>
      <c r="C18" s="101"/>
      <c r="D18" s="51"/>
      <c r="E18" s="77"/>
      <c r="F18" s="24"/>
      <c r="G18" s="29">
        <v>15</v>
      </c>
      <c r="H18" s="24">
        <v>19</v>
      </c>
      <c r="I18" s="24"/>
      <c r="J18" s="24"/>
      <c r="K18" s="29">
        <v>19</v>
      </c>
      <c r="L18" s="24">
        <v>18</v>
      </c>
      <c r="M18" s="24"/>
      <c r="N18" s="26"/>
      <c r="O18" s="28"/>
      <c r="P18" s="24">
        <v>18</v>
      </c>
      <c r="Q18" s="34">
        <v>17</v>
      </c>
    </row>
    <row r="19" spans="1:17" ht="16.5" thickBot="1">
      <c r="A19" s="20" t="s">
        <v>7</v>
      </c>
      <c r="B19" s="128">
        <f>B18*B15</f>
        <v>21750</v>
      </c>
      <c r="C19" s="286"/>
      <c r="D19" s="51">
        <f>D18*B15</f>
        <v>0</v>
      </c>
      <c r="E19" s="78"/>
      <c r="F19" s="14"/>
      <c r="G19" s="35">
        <f>G18*B15</f>
        <v>21750</v>
      </c>
      <c r="H19" s="14">
        <f>H18*B15</f>
        <v>27550</v>
      </c>
      <c r="I19" s="14"/>
      <c r="J19" s="14"/>
      <c r="K19" s="35">
        <f>K18*B15</f>
        <v>27550</v>
      </c>
      <c r="L19" s="14">
        <f>B15*L18</f>
        <v>26100</v>
      </c>
      <c r="M19" s="14"/>
      <c r="N19" s="31"/>
      <c r="O19" s="33"/>
      <c r="P19" s="14">
        <f>B15*P18</f>
        <v>26100</v>
      </c>
      <c r="Q19" s="38">
        <f>Q18*B15</f>
        <v>24650</v>
      </c>
    </row>
    <row r="20" spans="1:17" ht="15.75" thickTop="1">
      <c r="A20" s="199" t="s">
        <v>36</v>
      </c>
      <c r="B20" s="168" t="s">
        <v>93</v>
      </c>
      <c r="C20" s="104"/>
      <c r="D20" s="107"/>
      <c r="E20" s="107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291"/>
    </row>
    <row r="21" spans="1:17" ht="15.75" thickBot="1">
      <c r="A21" s="200"/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292"/>
    </row>
    <row r="22" spans="1:17" ht="18" customHeight="1" thickBot="1" thickTop="1">
      <c r="A22" s="88" t="s">
        <v>88</v>
      </c>
      <c r="B22" s="134">
        <v>2300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93"/>
    </row>
    <row r="23" spans="1:17" ht="15.75" customHeight="1" thickTop="1">
      <c r="A23" s="199" t="s">
        <v>35</v>
      </c>
      <c r="B23" s="168" t="s">
        <v>97</v>
      </c>
      <c r="C23" s="104"/>
      <c r="D23" s="104"/>
      <c r="E23" s="104"/>
      <c r="F23" s="104"/>
      <c r="G23" s="105"/>
      <c r="H23" s="290" t="s">
        <v>97</v>
      </c>
      <c r="I23" s="95"/>
      <c r="J23" s="95"/>
      <c r="K23" s="96"/>
      <c r="L23" s="168" t="s">
        <v>104</v>
      </c>
      <c r="M23" s="104"/>
      <c r="N23" s="104"/>
      <c r="O23" s="104"/>
      <c r="P23" s="105"/>
      <c r="Q23" s="123"/>
    </row>
    <row r="24" spans="1:17" ht="30" customHeight="1" thickBot="1">
      <c r="A24" s="200"/>
      <c r="B24" s="137"/>
      <c r="C24" s="138"/>
      <c r="D24" s="138"/>
      <c r="E24" s="107"/>
      <c r="F24" s="138"/>
      <c r="G24" s="147"/>
      <c r="H24" s="97"/>
      <c r="I24" s="98"/>
      <c r="J24" s="98"/>
      <c r="K24" s="99"/>
      <c r="L24" s="137"/>
      <c r="M24" s="138"/>
      <c r="N24" s="138"/>
      <c r="O24" s="138"/>
      <c r="P24" s="147"/>
      <c r="Q24" s="190"/>
    </row>
    <row r="25" spans="1:17" ht="17.25" thickBot="1" thickTop="1">
      <c r="A25" s="88" t="s">
        <v>5</v>
      </c>
      <c r="B25" s="134">
        <v>20</v>
      </c>
      <c r="C25" s="135"/>
      <c r="D25" s="70"/>
      <c r="E25" s="77"/>
      <c r="F25" s="14"/>
      <c r="G25" s="35">
        <v>20</v>
      </c>
      <c r="H25" s="14">
        <v>24</v>
      </c>
      <c r="I25" s="14"/>
      <c r="J25" s="14"/>
      <c r="K25" s="35">
        <v>24</v>
      </c>
      <c r="L25" s="14">
        <v>13</v>
      </c>
      <c r="M25" s="14"/>
      <c r="N25" s="36"/>
      <c r="O25" s="37"/>
      <c r="P25" s="14">
        <v>13</v>
      </c>
      <c r="Q25" s="38">
        <v>19</v>
      </c>
    </row>
    <row r="26" spans="1:17" ht="17.25" thickBot="1" thickTop="1">
      <c r="A26" s="20" t="s">
        <v>7</v>
      </c>
      <c r="B26" s="134">
        <f>B25*B22</f>
        <v>46000</v>
      </c>
      <c r="C26" s="135"/>
      <c r="D26" s="70">
        <f>D25*B22</f>
        <v>0</v>
      </c>
      <c r="E26" s="78"/>
      <c r="F26" s="14"/>
      <c r="G26" s="35">
        <f>G25*B22</f>
        <v>46000</v>
      </c>
      <c r="H26" s="14">
        <f>B22*H25</f>
        <v>55200</v>
      </c>
      <c r="I26" s="14"/>
      <c r="J26" s="14"/>
      <c r="K26" s="35">
        <f>B22*K25</f>
        <v>55200</v>
      </c>
      <c r="L26" s="14">
        <f>B22*L25</f>
        <v>29900</v>
      </c>
      <c r="M26" s="14"/>
      <c r="N26" s="31"/>
      <c r="O26" s="37"/>
      <c r="P26" s="14">
        <f>B22*P25</f>
        <v>29900</v>
      </c>
      <c r="Q26" s="38">
        <f>Q25*B22</f>
        <v>43700</v>
      </c>
    </row>
    <row r="27" spans="1:17" ht="15.75" thickTop="1">
      <c r="A27" s="199" t="s">
        <v>36</v>
      </c>
      <c r="B27" s="103" t="s">
        <v>55</v>
      </c>
      <c r="C27" s="104"/>
      <c r="D27" s="104"/>
      <c r="E27" s="107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67"/>
    </row>
    <row r="28" spans="1:17" ht="15.75" thickBot="1">
      <c r="A28" s="200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47"/>
      <c r="Q28" s="157"/>
    </row>
    <row r="29" spans="1:17" ht="18" customHeight="1" thickBot="1" thickTop="1">
      <c r="A29" s="88" t="s">
        <v>88</v>
      </c>
      <c r="B29" s="134">
        <v>4600</v>
      </c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135"/>
      <c r="Q29" s="38"/>
    </row>
    <row r="30" spans="1:17" ht="15.75" thickTop="1">
      <c r="A30" s="199" t="s">
        <v>35</v>
      </c>
      <c r="B30" s="168" t="s">
        <v>98</v>
      </c>
      <c r="C30" s="104"/>
      <c r="D30" s="104"/>
      <c r="E30" s="104"/>
      <c r="F30" s="104"/>
      <c r="G30" s="105"/>
      <c r="H30" s="168" t="s">
        <v>98</v>
      </c>
      <c r="I30" s="104"/>
      <c r="J30" s="104"/>
      <c r="K30" s="105"/>
      <c r="L30" s="168" t="s">
        <v>105</v>
      </c>
      <c r="M30" s="104"/>
      <c r="N30" s="104"/>
      <c r="O30" s="104"/>
      <c r="P30" s="105"/>
      <c r="Q30" s="167"/>
    </row>
    <row r="31" spans="1:17" ht="34.5" customHeight="1" thickBot="1">
      <c r="A31" s="200"/>
      <c r="B31" s="106"/>
      <c r="C31" s="107"/>
      <c r="D31" s="107"/>
      <c r="E31" s="107"/>
      <c r="F31" s="107"/>
      <c r="G31" s="147"/>
      <c r="H31" s="137"/>
      <c r="I31" s="138"/>
      <c r="J31" s="138"/>
      <c r="K31" s="147"/>
      <c r="L31" s="137"/>
      <c r="M31" s="138"/>
      <c r="N31" s="138"/>
      <c r="O31" s="138"/>
      <c r="P31" s="147"/>
      <c r="Q31" s="157"/>
    </row>
    <row r="32" spans="1:17" ht="18.75" customHeight="1" thickBot="1" thickTop="1">
      <c r="A32" s="88" t="s">
        <v>5</v>
      </c>
      <c r="B32" s="294">
        <v>20</v>
      </c>
      <c r="C32" s="295"/>
      <c r="D32" s="86"/>
      <c r="E32" s="85"/>
      <c r="F32" s="68"/>
      <c r="G32" s="35">
        <v>20</v>
      </c>
      <c r="H32" s="14">
        <v>24</v>
      </c>
      <c r="I32" s="14"/>
      <c r="J32" s="14"/>
      <c r="K32" s="35">
        <v>24</v>
      </c>
      <c r="L32" s="14">
        <v>15</v>
      </c>
      <c r="M32" s="14"/>
      <c r="N32" s="39"/>
      <c r="O32" s="37"/>
      <c r="P32" s="35">
        <v>15</v>
      </c>
      <c r="Q32" s="38">
        <v>19</v>
      </c>
    </row>
    <row r="33" spans="1:17" ht="17.25" thickBot="1" thickTop="1">
      <c r="A33" s="20" t="s">
        <v>7</v>
      </c>
      <c r="B33" s="137">
        <f>B32*B29</f>
        <v>92000</v>
      </c>
      <c r="C33" s="138"/>
      <c r="D33" s="66">
        <f>D32*B29</f>
        <v>0</v>
      </c>
      <c r="E33" s="69"/>
      <c r="F33" s="14"/>
      <c r="G33" s="35">
        <f>G32*B29</f>
        <v>92000</v>
      </c>
      <c r="H33" s="14">
        <f>H32*B29</f>
        <v>110400</v>
      </c>
      <c r="I33" s="14"/>
      <c r="J33" s="14"/>
      <c r="K33" s="35">
        <f>K32*B29</f>
        <v>110400</v>
      </c>
      <c r="L33" s="14">
        <f>B29*L32</f>
        <v>69000</v>
      </c>
      <c r="M33" s="14"/>
      <c r="N33" s="39"/>
      <c r="O33" s="37"/>
      <c r="P33" s="35">
        <f>B29*P32</f>
        <v>69000</v>
      </c>
      <c r="Q33" s="38">
        <f>Q32*B29</f>
        <v>87400</v>
      </c>
    </row>
    <row r="34" spans="1:17" ht="15.75" thickTop="1">
      <c r="A34" s="199" t="s">
        <v>36</v>
      </c>
      <c r="B34" s="103" t="s">
        <v>56</v>
      </c>
      <c r="C34" s="104"/>
      <c r="D34" s="107"/>
      <c r="E34" s="107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5"/>
      <c r="Q34" s="167"/>
    </row>
    <row r="35" spans="1:17" ht="15.75" thickBot="1">
      <c r="A35" s="200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47"/>
      <c r="Q35" s="157"/>
    </row>
    <row r="36" spans="1:17" ht="17.25" thickBot="1" thickTop="1">
      <c r="A36" s="88" t="s">
        <v>89</v>
      </c>
      <c r="B36" s="134">
        <v>47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135"/>
      <c r="Q36" s="38"/>
    </row>
    <row r="37" spans="1:17" ht="15.75" thickTop="1">
      <c r="A37" s="199" t="s">
        <v>35</v>
      </c>
      <c r="B37" s="168" t="s">
        <v>107</v>
      </c>
      <c r="C37" s="104"/>
      <c r="D37" s="104"/>
      <c r="E37" s="104"/>
      <c r="F37" s="104"/>
      <c r="G37" s="105"/>
      <c r="H37" s="168" t="s">
        <v>107</v>
      </c>
      <c r="I37" s="104"/>
      <c r="J37" s="104"/>
      <c r="K37" s="105"/>
      <c r="L37" s="168" t="s">
        <v>106</v>
      </c>
      <c r="M37" s="104"/>
      <c r="N37" s="104"/>
      <c r="O37" s="104"/>
      <c r="P37" s="105"/>
      <c r="Q37" s="167"/>
    </row>
    <row r="38" spans="1:17" ht="35.25" customHeight="1" thickBot="1">
      <c r="A38" s="200"/>
      <c r="B38" s="106"/>
      <c r="C38" s="107"/>
      <c r="D38" s="107"/>
      <c r="E38" s="107"/>
      <c r="F38" s="107"/>
      <c r="G38" s="147"/>
      <c r="H38" s="137"/>
      <c r="I38" s="138"/>
      <c r="J38" s="138"/>
      <c r="K38" s="147"/>
      <c r="L38" s="137"/>
      <c r="M38" s="138"/>
      <c r="N38" s="138"/>
      <c r="O38" s="138"/>
      <c r="P38" s="147"/>
      <c r="Q38" s="157"/>
    </row>
    <row r="39" spans="1:17" ht="17.25" thickBot="1" thickTop="1">
      <c r="A39" s="88" t="s">
        <v>5</v>
      </c>
      <c r="B39" s="313">
        <v>500</v>
      </c>
      <c r="C39" s="149"/>
      <c r="D39" s="75">
        <v>0</v>
      </c>
      <c r="E39" s="75"/>
      <c r="F39" s="84"/>
      <c r="G39" s="35">
        <v>500</v>
      </c>
      <c r="H39" s="14">
        <v>520</v>
      </c>
      <c r="I39" s="14"/>
      <c r="J39" s="14"/>
      <c r="K39" s="35">
        <v>520</v>
      </c>
      <c r="L39" s="14">
        <v>420</v>
      </c>
      <c r="M39" s="14"/>
      <c r="N39" s="39"/>
      <c r="O39" s="37"/>
      <c r="P39" s="14">
        <v>420</v>
      </c>
      <c r="Q39" s="38">
        <v>480</v>
      </c>
    </row>
    <row r="40" spans="1:17" ht="17.25" thickBot="1" thickTop="1">
      <c r="A40" s="20" t="s">
        <v>7</v>
      </c>
      <c r="B40" s="294">
        <f>B39*B36</f>
        <v>23500</v>
      </c>
      <c r="C40" s="295"/>
      <c r="D40" s="76">
        <f>D39*B36</f>
        <v>0</v>
      </c>
      <c r="E40" s="76"/>
      <c r="F40" s="68"/>
      <c r="G40" s="35">
        <f>G39*B36</f>
        <v>23500</v>
      </c>
      <c r="H40" s="14">
        <f>H39*B36</f>
        <v>24440</v>
      </c>
      <c r="I40" s="14"/>
      <c r="J40" s="14"/>
      <c r="K40" s="35">
        <f>K39*B36</f>
        <v>24440</v>
      </c>
      <c r="L40" s="14">
        <f>B36*L39</f>
        <v>19740</v>
      </c>
      <c r="M40" s="14"/>
      <c r="N40" s="39"/>
      <c r="O40" s="37"/>
      <c r="P40" s="14">
        <f>B36*P39</f>
        <v>19740</v>
      </c>
      <c r="Q40" s="38">
        <f>Q39*B36</f>
        <v>22560</v>
      </c>
    </row>
    <row r="41" spans="1:17" ht="15.75" thickTop="1">
      <c r="A41" s="199" t="s">
        <v>36</v>
      </c>
      <c r="B41" s="296" t="s">
        <v>95</v>
      </c>
      <c r="C41" s="107"/>
      <c r="D41" s="107"/>
      <c r="E41" s="107"/>
      <c r="F41" s="107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67"/>
    </row>
    <row r="42" spans="1:17" ht="15.75" thickBot="1">
      <c r="A42" s="200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47"/>
      <c r="Q42" s="157"/>
    </row>
    <row r="43" spans="1:17" ht="17.25" thickBot="1" thickTop="1">
      <c r="A43" s="88" t="s">
        <v>89</v>
      </c>
      <c r="B43" s="134">
        <v>60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135"/>
      <c r="Q43" s="38"/>
    </row>
    <row r="44" spans="1:17" ht="15.75" thickTop="1">
      <c r="A44" s="199" t="s">
        <v>35</v>
      </c>
      <c r="B44" s="168" t="s">
        <v>108</v>
      </c>
      <c r="C44" s="104"/>
      <c r="D44" s="104"/>
      <c r="E44" s="104"/>
      <c r="F44" s="104"/>
      <c r="G44" s="105"/>
      <c r="H44" s="168" t="s">
        <v>108</v>
      </c>
      <c r="I44" s="104"/>
      <c r="J44" s="104"/>
      <c r="K44" s="105"/>
      <c r="L44" s="168" t="s">
        <v>96</v>
      </c>
      <c r="M44" s="104"/>
      <c r="N44" s="104"/>
      <c r="O44" s="104"/>
      <c r="P44" s="105"/>
      <c r="Q44" s="167"/>
    </row>
    <row r="45" spans="1:17" ht="29.25" customHeight="1" thickBot="1">
      <c r="A45" s="200"/>
      <c r="B45" s="137"/>
      <c r="C45" s="138"/>
      <c r="D45" s="107"/>
      <c r="E45" s="107"/>
      <c r="F45" s="138"/>
      <c r="G45" s="147"/>
      <c r="H45" s="137"/>
      <c r="I45" s="138"/>
      <c r="J45" s="138"/>
      <c r="K45" s="147"/>
      <c r="L45" s="137"/>
      <c r="M45" s="138"/>
      <c r="N45" s="138"/>
      <c r="O45" s="138"/>
      <c r="P45" s="147"/>
      <c r="Q45" s="157"/>
    </row>
    <row r="46" spans="1:17" ht="9.75" customHeight="1" thickTop="1">
      <c r="A46" s="297" t="s">
        <v>57</v>
      </c>
      <c r="B46" s="103">
        <v>350</v>
      </c>
      <c r="C46" s="104"/>
      <c r="D46" s="79">
        <v>0</v>
      </c>
      <c r="E46" s="315"/>
      <c r="F46" s="105"/>
      <c r="G46" s="247">
        <v>350</v>
      </c>
      <c r="H46" s="115">
        <v>360</v>
      </c>
      <c r="I46" s="115"/>
      <c r="J46" s="115"/>
      <c r="K46" s="247">
        <v>360</v>
      </c>
      <c r="L46" s="115">
        <v>290</v>
      </c>
      <c r="M46" s="115"/>
      <c r="N46" s="103"/>
      <c r="O46" s="105"/>
      <c r="P46" s="115">
        <v>290</v>
      </c>
      <c r="Q46" s="167">
        <v>333</v>
      </c>
    </row>
    <row r="47" spans="1:17" ht="6" customHeight="1" thickBot="1">
      <c r="A47" s="201"/>
      <c r="B47" s="106"/>
      <c r="C47" s="107"/>
      <c r="D47" s="67"/>
      <c r="E47" s="116"/>
      <c r="F47" s="108"/>
      <c r="G47" s="248"/>
      <c r="H47" s="249"/>
      <c r="I47" s="249"/>
      <c r="J47" s="249"/>
      <c r="K47" s="248"/>
      <c r="L47" s="249"/>
      <c r="M47" s="249"/>
      <c r="N47" s="137"/>
      <c r="O47" s="147"/>
      <c r="P47" s="249"/>
      <c r="Q47" s="157"/>
    </row>
    <row r="48" spans="1:17" ht="17.25" thickBot="1" thickTop="1">
      <c r="A48" s="20" t="s">
        <v>7</v>
      </c>
      <c r="B48" s="294">
        <f>B46*B43</f>
        <v>21000</v>
      </c>
      <c r="C48" s="295"/>
      <c r="D48" s="86">
        <f>D46*B43</f>
        <v>0</v>
      </c>
      <c r="E48" s="85"/>
      <c r="F48" s="68"/>
      <c r="G48" s="35">
        <f>G46*B43</f>
        <v>21000</v>
      </c>
      <c r="H48" s="14">
        <f>H46*B43</f>
        <v>21600</v>
      </c>
      <c r="I48" s="14"/>
      <c r="J48" s="14"/>
      <c r="K48" s="14">
        <f>K46*B43</f>
        <v>21600</v>
      </c>
      <c r="L48" s="14">
        <f>B43*L46</f>
        <v>17400</v>
      </c>
      <c r="M48" s="14"/>
      <c r="N48" s="36"/>
      <c r="O48" s="58"/>
      <c r="P48" s="24">
        <f>B43*P46</f>
        <v>17400</v>
      </c>
      <c r="Q48" s="30">
        <f>Q46*B43</f>
        <v>19980</v>
      </c>
    </row>
    <row r="49" spans="1:17" ht="15.75" thickTop="1">
      <c r="A49" s="199" t="s">
        <v>36</v>
      </c>
      <c r="B49" s="296" t="s">
        <v>94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08"/>
      <c r="Q49" s="124"/>
    </row>
    <row r="50" spans="1:17" ht="15.75" thickBot="1">
      <c r="A50" s="200"/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7"/>
      <c r="Q50" s="157"/>
    </row>
    <row r="51" spans="1:17" ht="17.25" thickBot="1" thickTop="1">
      <c r="A51" s="88" t="s">
        <v>89</v>
      </c>
      <c r="B51" s="134">
        <v>190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135"/>
      <c r="Q51" s="38"/>
    </row>
    <row r="52" spans="1:17" ht="16.5" customHeight="1" thickTop="1">
      <c r="A52" s="199" t="s">
        <v>35</v>
      </c>
      <c r="B52" s="299" t="s">
        <v>99</v>
      </c>
      <c r="C52" s="300"/>
      <c r="D52" s="300"/>
      <c r="E52" s="300"/>
      <c r="F52" s="300"/>
      <c r="G52" s="301"/>
      <c r="H52" s="168" t="s">
        <v>99</v>
      </c>
      <c r="I52" s="104"/>
      <c r="J52" s="104"/>
      <c r="K52" s="105"/>
      <c r="L52" s="168" t="s">
        <v>100</v>
      </c>
      <c r="M52" s="104"/>
      <c r="N52" s="104"/>
      <c r="O52" s="104"/>
      <c r="P52" s="105"/>
      <c r="Q52" s="167"/>
    </row>
    <row r="53" spans="1:17" ht="16.5" customHeight="1" thickBot="1">
      <c r="A53" s="200"/>
      <c r="B53" s="302"/>
      <c r="C53" s="303"/>
      <c r="D53" s="303"/>
      <c r="E53" s="303"/>
      <c r="F53" s="303"/>
      <c r="G53" s="304"/>
      <c r="H53" s="137"/>
      <c r="I53" s="138"/>
      <c r="J53" s="138"/>
      <c r="K53" s="147"/>
      <c r="L53" s="137"/>
      <c r="M53" s="138"/>
      <c r="N53" s="138"/>
      <c r="O53" s="138"/>
      <c r="P53" s="147"/>
      <c r="Q53" s="157"/>
    </row>
    <row r="54" spans="1:17" ht="17.25" thickBot="1" thickTop="1">
      <c r="A54" s="88" t="s">
        <v>5</v>
      </c>
      <c r="B54" s="106">
        <v>350</v>
      </c>
      <c r="C54" s="108"/>
      <c r="D54" s="40"/>
      <c r="E54" s="90"/>
      <c r="F54" s="15"/>
      <c r="G54" s="35">
        <v>350</v>
      </c>
      <c r="H54" s="14">
        <v>360</v>
      </c>
      <c r="I54" s="14"/>
      <c r="J54" s="14"/>
      <c r="K54" s="35">
        <v>360</v>
      </c>
      <c r="L54" s="14">
        <v>350</v>
      </c>
      <c r="M54" s="14"/>
      <c r="N54" s="39"/>
      <c r="O54" s="37"/>
      <c r="P54" s="14">
        <v>350</v>
      </c>
      <c r="Q54" s="38">
        <v>353</v>
      </c>
    </row>
    <row r="55" spans="1:17" ht="17.25" thickBot="1" thickTop="1">
      <c r="A55" s="20" t="s">
        <v>7</v>
      </c>
      <c r="B55" s="294">
        <f>B54*B51</f>
        <v>66500</v>
      </c>
      <c r="C55" s="298"/>
      <c r="D55" s="72">
        <f>D54*B51</f>
        <v>0</v>
      </c>
      <c r="E55" s="85"/>
      <c r="F55" s="68"/>
      <c r="G55" s="35">
        <f>G54*B51</f>
        <v>66500</v>
      </c>
      <c r="H55" s="14">
        <f>B51*H54</f>
        <v>68400</v>
      </c>
      <c r="I55" s="14"/>
      <c r="J55" s="14"/>
      <c r="K55" s="35">
        <f>K54*B51</f>
        <v>68400</v>
      </c>
      <c r="L55" s="14">
        <f>B51*L54</f>
        <v>66500</v>
      </c>
      <c r="M55" s="14"/>
      <c r="N55" s="39"/>
      <c r="O55" s="37"/>
      <c r="P55" s="14">
        <f>B51*P54</f>
        <v>66500</v>
      </c>
      <c r="Q55" s="38">
        <f>Q54*B51</f>
        <v>67070</v>
      </c>
    </row>
    <row r="56" spans="1:17" ht="15.75" thickTop="1">
      <c r="A56" s="199" t="s">
        <v>36</v>
      </c>
      <c r="B56" s="106" t="s">
        <v>58</v>
      </c>
      <c r="C56" s="107"/>
      <c r="D56" s="107"/>
      <c r="E56" s="107"/>
      <c r="F56" s="107"/>
      <c r="G56" s="104"/>
      <c r="H56" s="104"/>
      <c r="I56" s="104"/>
      <c r="J56" s="104"/>
      <c r="K56" s="104"/>
      <c r="L56" s="104"/>
      <c r="M56" s="104"/>
      <c r="N56" s="104"/>
      <c r="O56" s="104"/>
      <c r="P56" s="105"/>
      <c r="Q56" s="167"/>
    </row>
    <row r="57" spans="1:17" ht="15.75" thickBot="1">
      <c r="A57" s="200"/>
      <c r="B57" s="137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47"/>
      <c r="Q57" s="157"/>
    </row>
    <row r="58" spans="1:17" ht="17.25" thickBot="1" thickTop="1">
      <c r="A58" s="88" t="s">
        <v>90</v>
      </c>
      <c r="B58" s="103">
        <v>400</v>
      </c>
      <c r="C58" s="104"/>
      <c r="D58" s="104"/>
      <c r="E58" s="104"/>
      <c r="F58" s="104"/>
      <c r="G58" s="104"/>
      <c r="H58" s="281"/>
      <c r="I58" s="281"/>
      <c r="J58" s="281"/>
      <c r="K58" s="281"/>
      <c r="L58" s="281"/>
      <c r="M58" s="281"/>
      <c r="N58" s="281"/>
      <c r="O58" s="281"/>
      <c r="P58" s="135"/>
      <c r="Q58" s="38"/>
    </row>
    <row r="59" spans="1:17" ht="15.75" thickTop="1">
      <c r="A59" s="199" t="s">
        <v>35</v>
      </c>
      <c r="B59" s="282" t="s">
        <v>101</v>
      </c>
      <c r="C59" s="149"/>
      <c r="D59" s="149"/>
      <c r="E59" s="149"/>
      <c r="F59" s="149"/>
      <c r="G59" s="283"/>
      <c r="H59" s="168" t="s">
        <v>101</v>
      </c>
      <c r="I59" s="104"/>
      <c r="J59" s="104"/>
      <c r="K59" s="105"/>
      <c r="L59" s="168" t="s">
        <v>109</v>
      </c>
      <c r="M59" s="104"/>
      <c r="N59" s="104"/>
      <c r="O59" s="104"/>
      <c r="P59" s="105"/>
      <c r="Q59" s="167"/>
    </row>
    <row r="60" spans="1:17" ht="15.75" thickBot="1">
      <c r="A60" s="200"/>
      <c r="B60" s="137"/>
      <c r="C60" s="138"/>
      <c r="D60" s="138"/>
      <c r="E60" s="138"/>
      <c r="F60" s="138"/>
      <c r="G60" s="147"/>
      <c r="H60" s="137"/>
      <c r="I60" s="138"/>
      <c r="J60" s="138"/>
      <c r="K60" s="147"/>
      <c r="L60" s="137"/>
      <c r="M60" s="138"/>
      <c r="N60" s="138"/>
      <c r="O60" s="138"/>
      <c r="P60" s="147"/>
      <c r="Q60" s="157"/>
    </row>
    <row r="61" spans="1:17" ht="17.25" thickBot="1" thickTop="1">
      <c r="A61" s="89" t="s">
        <v>5</v>
      </c>
      <c r="B61" s="83">
        <v>12</v>
      </c>
      <c r="C61" s="83"/>
      <c r="D61" s="83"/>
      <c r="E61" s="83"/>
      <c r="F61" s="14"/>
      <c r="G61" s="35">
        <v>12</v>
      </c>
      <c r="H61" s="14">
        <v>14</v>
      </c>
      <c r="I61" s="14"/>
      <c r="J61" s="14"/>
      <c r="K61" s="35">
        <v>14</v>
      </c>
      <c r="L61" s="14">
        <v>13</v>
      </c>
      <c r="M61" s="14"/>
      <c r="N61" s="39"/>
      <c r="O61" s="37"/>
      <c r="P61" s="14">
        <v>13</v>
      </c>
      <c r="Q61" s="38">
        <v>13</v>
      </c>
    </row>
    <row r="62" spans="1:17" ht="17.25" thickBot="1" thickTop="1">
      <c r="A62" s="73" t="s">
        <v>7</v>
      </c>
      <c r="B62" s="83">
        <f>B61*B58</f>
        <v>4800</v>
      </c>
      <c r="C62" s="83"/>
      <c r="D62" s="83">
        <f>D61*B58</f>
        <v>0</v>
      </c>
      <c r="E62" s="83"/>
      <c r="F62" s="14"/>
      <c r="G62" s="35">
        <f>G61*B58</f>
        <v>4800</v>
      </c>
      <c r="H62" s="14">
        <f>H61*B58</f>
        <v>5600</v>
      </c>
      <c r="I62" s="14"/>
      <c r="J62" s="14"/>
      <c r="K62" s="35">
        <f>K61*B58</f>
        <v>5600</v>
      </c>
      <c r="L62" s="14">
        <f>B58*L61</f>
        <v>5200</v>
      </c>
      <c r="M62" s="14"/>
      <c r="N62" s="39"/>
      <c r="O62" s="37"/>
      <c r="P62" s="14">
        <f>B58*P61</f>
        <v>5200</v>
      </c>
      <c r="Q62" s="38">
        <f>Q61*B58</f>
        <v>5200</v>
      </c>
    </row>
    <row r="63" spans="1:17" ht="17.25" thickBot="1" thickTop="1">
      <c r="A63" s="73" t="s">
        <v>18</v>
      </c>
      <c r="B63" s="83"/>
      <c r="C63" s="83"/>
      <c r="D63" s="83"/>
      <c r="E63" s="83"/>
      <c r="F63" s="14"/>
      <c r="G63" s="35"/>
      <c r="H63" s="14"/>
      <c r="I63" s="14"/>
      <c r="J63" s="14"/>
      <c r="K63" s="35"/>
      <c r="L63" s="14"/>
      <c r="M63" s="14"/>
      <c r="N63" s="39"/>
      <c r="O63" s="37"/>
      <c r="P63" s="14"/>
      <c r="Q63" s="38"/>
    </row>
    <row r="64" spans="1:17" ht="17.25" thickBot="1" thickTop="1">
      <c r="A64" s="73" t="s">
        <v>19</v>
      </c>
      <c r="B64" s="83"/>
      <c r="C64" s="83"/>
      <c r="D64" s="83"/>
      <c r="E64" s="83"/>
      <c r="F64" s="14"/>
      <c r="G64" s="14"/>
      <c r="H64" s="14"/>
      <c r="I64" s="14"/>
      <c r="J64" s="14"/>
      <c r="K64" s="14"/>
      <c r="L64" s="14"/>
      <c r="M64" s="14"/>
      <c r="N64" s="39"/>
      <c r="O64" s="37"/>
      <c r="P64" s="14"/>
      <c r="Q64" s="38"/>
    </row>
    <row r="65" spans="1:17" ht="17.25" thickBot="1" thickTop="1">
      <c r="A65" s="73" t="s">
        <v>37</v>
      </c>
      <c r="B65" s="71">
        <f>B62+B55+B48+B40+B33+B26+B19</f>
        <v>275550</v>
      </c>
      <c r="C65" s="71"/>
      <c r="D65" s="71">
        <f>D62+D55+D48+D40+D33+D26+D19+E12</f>
        <v>0</v>
      </c>
      <c r="E65" s="71"/>
      <c r="F65" s="14"/>
      <c r="G65" s="35">
        <f>G62+G55+G48+G40+G33+G26+G19+G12</f>
        <v>275550</v>
      </c>
      <c r="H65" s="14">
        <f>H62+H40+H33+H26+H19+H12</f>
        <v>223190</v>
      </c>
      <c r="I65" s="14"/>
      <c r="J65" s="14"/>
      <c r="K65" s="35">
        <f>K62+K55+K40+K33+K26+K19+K12</f>
        <v>291590</v>
      </c>
      <c r="L65" s="14">
        <f>L12+L19+L26+L33+L40+L48+L55+L62</f>
        <v>233840</v>
      </c>
      <c r="M65" s="14"/>
      <c r="N65" s="39"/>
      <c r="O65" s="37"/>
      <c r="P65" s="14">
        <f>P12+P19+P26+P33+P40+P48+P55+P62</f>
        <v>233840</v>
      </c>
      <c r="Q65" s="38">
        <f>Q62+Q55+Q48+Q40+Q33+Q26+Q19+Q12</f>
        <v>270560</v>
      </c>
    </row>
    <row r="66" spans="1:17" ht="25.5" customHeight="1" thickBot="1" thickTop="1">
      <c r="A66" s="328" t="s">
        <v>20</v>
      </c>
      <c r="B66" s="81">
        <v>41232</v>
      </c>
      <c r="C66" s="82"/>
      <c r="D66" s="81">
        <v>40469</v>
      </c>
      <c r="E66" s="81"/>
      <c r="F66" s="330"/>
      <c r="G66" s="250">
        <v>41232</v>
      </c>
      <c r="H66" s="250">
        <v>41232</v>
      </c>
      <c r="I66" s="250"/>
      <c r="J66" s="250"/>
      <c r="K66" s="250">
        <v>41232</v>
      </c>
      <c r="L66" s="250">
        <v>41232</v>
      </c>
      <c r="M66" s="250"/>
      <c r="N66" s="191"/>
      <c r="O66" s="192"/>
      <c r="P66" s="250">
        <v>41232</v>
      </c>
      <c r="Q66" s="307"/>
    </row>
    <row r="67" spans="1:17" ht="3.75" customHeight="1" hidden="1">
      <c r="A67" s="329"/>
      <c r="B67" s="80"/>
      <c r="C67" s="80"/>
      <c r="D67" s="80"/>
      <c r="E67" s="80"/>
      <c r="F67" s="331"/>
      <c r="G67" s="249"/>
      <c r="H67" s="249"/>
      <c r="I67" s="309"/>
      <c r="J67" s="309"/>
      <c r="K67" s="249"/>
      <c r="L67" s="249"/>
      <c r="M67" s="309"/>
      <c r="N67" s="193"/>
      <c r="O67" s="194"/>
      <c r="P67" s="249"/>
      <c r="Q67" s="228"/>
    </row>
    <row r="68" spans="1:17" ht="15" customHeight="1" thickTop="1">
      <c r="A68" s="328" t="s">
        <v>21</v>
      </c>
      <c r="B68" s="305" t="s">
        <v>112</v>
      </c>
      <c r="C68" s="74"/>
      <c r="D68" s="74" t="s">
        <v>76</v>
      </c>
      <c r="E68" s="317"/>
      <c r="F68" s="317"/>
      <c r="G68" s="305" t="s">
        <v>112</v>
      </c>
      <c r="H68" s="305" t="s">
        <v>112</v>
      </c>
      <c r="I68" s="317"/>
      <c r="J68" s="317"/>
      <c r="K68" s="305" t="s">
        <v>112</v>
      </c>
      <c r="L68" s="305" t="s">
        <v>112</v>
      </c>
      <c r="M68" s="115"/>
      <c r="N68" s="103"/>
      <c r="O68" s="105"/>
      <c r="P68" s="305" t="s">
        <v>112</v>
      </c>
      <c r="Q68" s="123"/>
    </row>
    <row r="69" spans="1:17" ht="29.25" customHeight="1" thickBot="1">
      <c r="A69" s="329"/>
      <c r="B69" s="318"/>
      <c r="C69" s="74"/>
      <c r="D69" s="74"/>
      <c r="E69" s="318"/>
      <c r="F69" s="318"/>
      <c r="G69" s="318"/>
      <c r="H69" s="318"/>
      <c r="I69" s="318"/>
      <c r="J69" s="318"/>
      <c r="K69" s="318"/>
      <c r="L69" s="318"/>
      <c r="M69" s="251"/>
      <c r="N69" s="137"/>
      <c r="O69" s="147"/>
      <c r="P69" s="318"/>
      <c r="Q69" s="190"/>
    </row>
    <row r="70" spans="1:17" ht="26.25" customHeight="1" thickTop="1">
      <c r="A70" s="103" t="s">
        <v>22</v>
      </c>
      <c r="B70" s="108"/>
      <c r="C70" s="106" t="s">
        <v>23</v>
      </c>
      <c r="D70" s="107"/>
      <c r="E70" s="107"/>
      <c r="F70" s="104"/>
      <c r="G70" s="105"/>
      <c r="H70" s="256" t="s">
        <v>24</v>
      </c>
      <c r="I70" s="257"/>
      <c r="J70" s="257"/>
      <c r="K70" s="257"/>
      <c r="L70" s="257"/>
      <c r="M70" s="257"/>
      <c r="N70" s="257"/>
      <c r="O70" s="258"/>
      <c r="P70" s="262"/>
      <c r="Q70" s="263"/>
    </row>
    <row r="71" spans="1:17" ht="32.25" customHeight="1" thickBot="1">
      <c r="A71" s="97"/>
      <c r="B71" s="99"/>
      <c r="C71" s="97"/>
      <c r="D71" s="98"/>
      <c r="E71" s="98"/>
      <c r="F71" s="98"/>
      <c r="G71" s="99"/>
      <c r="H71" s="259" t="s">
        <v>25</v>
      </c>
      <c r="I71" s="260"/>
      <c r="J71" s="260"/>
      <c r="K71" s="260"/>
      <c r="L71" s="260"/>
      <c r="M71" s="260"/>
      <c r="N71" s="260"/>
      <c r="O71" s="261"/>
      <c r="P71" s="183"/>
      <c r="Q71" s="184"/>
    </row>
    <row r="72" spans="1:17" ht="16.5" thickBot="1">
      <c r="A72" s="207" t="s">
        <v>26</v>
      </c>
      <c r="B72" s="220"/>
      <c r="C72" s="207" t="s">
        <v>27</v>
      </c>
      <c r="D72" s="254"/>
      <c r="E72" s="254"/>
      <c r="F72" s="254"/>
      <c r="G72" s="220"/>
      <c r="H72" s="312" t="s">
        <v>113</v>
      </c>
      <c r="I72" s="254"/>
      <c r="J72" s="254"/>
      <c r="K72" s="254"/>
      <c r="L72" s="254"/>
      <c r="M72" s="254"/>
      <c r="N72" s="254"/>
      <c r="O72" s="220"/>
      <c r="P72" s="183"/>
      <c r="Q72" s="184"/>
    </row>
    <row r="73" spans="1:17" ht="16.5" thickBot="1">
      <c r="A73" s="207" t="s">
        <v>29</v>
      </c>
      <c r="B73" s="220"/>
      <c r="C73" s="312" t="s">
        <v>110</v>
      </c>
      <c r="D73" s="254"/>
      <c r="E73" s="254"/>
      <c r="F73" s="254"/>
      <c r="G73" s="220"/>
      <c r="H73" s="312" t="s">
        <v>114</v>
      </c>
      <c r="I73" s="254"/>
      <c r="J73" s="254"/>
      <c r="K73" s="254"/>
      <c r="L73" s="254"/>
      <c r="M73" s="254"/>
      <c r="N73" s="254"/>
      <c r="O73" s="220"/>
      <c r="P73" s="183"/>
      <c r="Q73" s="184"/>
    </row>
    <row r="74" spans="1:17" ht="16.5" thickBot="1">
      <c r="A74" s="207" t="s">
        <v>30</v>
      </c>
      <c r="B74" s="220"/>
      <c r="C74" s="207" t="s">
        <v>59</v>
      </c>
      <c r="D74" s="254"/>
      <c r="E74" s="254"/>
      <c r="F74" s="254"/>
      <c r="G74" s="220"/>
      <c r="H74" s="312" t="s">
        <v>115</v>
      </c>
      <c r="I74" s="254"/>
      <c r="J74" s="254"/>
      <c r="K74" s="254"/>
      <c r="L74" s="254"/>
      <c r="M74" s="254"/>
      <c r="N74" s="254"/>
      <c r="O74" s="220"/>
      <c r="P74" s="183"/>
      <c r="Q74" s="184"/>
    </row>
    <row r="76" spans="1:6" ht="15.75">
      <c r="A76" s="314" t="s">
        <v>117</v>
      </c>
      <c r="B76" s="219"/>
      <c r="C76" s="219"/>
      <c r="D76" s="219"/>
      <c r="E76" s="219"/>
      <c r="F76" s="219"/>
    </row>
    <row r="77" spans="1:12" ht="15.75">
      <c r="A77" s="314" t="s">
        <v>85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</row>
    <row r="78" spans="1:7" ht="15.75">
      <c r="A78" s="314" t="s">
        <v>116</v>
      </c>
      <c r="B78" s="219"/>
      <c r="C78" s="219"/>
      <c r="D78" s="219"/>
      <c r="E78" s="219"/>
      <c r="F78" s="219"/>
      <c r="G78" s="219"/>
    </row>
  </sheetData>
  <sheetProtection/>
  <mergeCells count="157">
    <mergeCell ref="A78:G78"/>
    <mergeCell ref="A74:B74"/>
    <mergeCell ref="C74:G74"/>
    <mergeCell ref="H74:O74"/>
    <mergeCell ref="P74:Q74"/>
    <mergeCell ref="A76:F76"/>
    <mergeCell ref="A77:L77"/>
    <mergeCell ref="A72:B72"/>
    <mergeCell ref="C72:G72"/>
    <mergeCell ref="H72:O72"/>
    <mergeCell ref="P72:Q72"/>
    <mergeCell ref="A73:B73"/>
    <mergeCell ref="C73:G73"/>
    <mergeCell ref="H73:O73"/>
    <mergeCell ref="P73:Q73"/>
    <mergeCell ref="L68:L69"/>
    <mergeCell ref="M68:M69"/>
    <mergeCell ref="N68:O69"/>
    <mergeCell ref="P68:P69"/>
    <mergeCell ref="Q68:Q69"/>
    <mergeCell ref="A70:B71"/>
    <mergeCell ref="C70:G71"/>
    <mergeCell ref="H70:O70"/>
    <mergeCell ref="P70:Q71"/>
    <mergeCell ref="H71:O71"/>
    <mergeCell ref="Q66:Q67"/>
    <mergeCell ref="A68:A69"/>
    <mergeCell ref="B68:B69"/>
    <mergeCell ref="E68:E69"/>
    <mergeCell ref="F68:F69"/>
    <mergeCell ref="G68:G69"/>
    <mergeCell ref="H68:H69"/>
    <mergeCell ref="I68:I69"/>
    <mergeCell ref="J68:J69"/>
    <mergeCell ref="K68:K69"/>
    <mergeCell ref="J66:J67"/>
    <mergeCell ref="K66:K67"/>
    <mergeCell ref="L66:L67"/>
    <mergeCell ref="M66:M67"/>
    <mergeCell ref="N66:O67"/>
    <mergeCell ref="P66:P67"/>
    <mergeCell ref="A59:A60"/>
    <mergeCell ref="B59:G60"/>
    <mergeCell ref="H59:K60"/>
    <mergeCell ref="L59:P60"/>
    <mergeCell ref="Q59:Q60"/>
    <mergeCell ref="A66:A67"/>
    <mergeCell ref="F66:F67"/>
    <mergeCell ref="G66:G67"/>
    <mergeCell ref="H66:H67"/>
    <mergeCell ref="I66:I67"/>
    <mergeCell ref="B54:C54"/>
    <mergeCell ref="B55:C55"/>
    <mergeCell ref="A56:A57"/>
    <mergeCell ref="B56:P57"/>
    <mergeCell ref="Q56:Q57"/>
    <mergeCell ref="B58:P58"/>
    <mergeCell ref="B51:P51"/>
    <mergeCell ref="A52:A53"/>
    <mergeCell ref="B52:G53"/>
    <mergeCell ref="H52:K53"/>
    <mergeCell ref="L52:P53"/>
    <mergeCell ref="Q52:Q53"/>
    <mergeCell ref="B48:C48"/>
    <mergeCell ref="A49:A50"/>
    <mergeCell ref="B49:P50"/>
    <mergeCell ref="Q49:Q50"/>
    <mergeCell ref="H46:H47"/>
    <mergeCell ref="I46:I47"/>
    <mergeCell ref="J46:J47"/>
    <mergeCell ref="A46:A47"/>
    <mergeCell ref="G46:G47"/>
    <mergeCell ref="K46:K47"/>
    <mergeCell ref="N46:O47"/>
    <mergeCell ref="P46:P47"/>
    <mergeCell ref="Q46:Q47"/>
    <mergeCell ref="Q44:Q45"/>
    <mergeCell ref="B46:C47"/>
    <mergeCell ref="E46:E47"/>
    <mergeCell ref="F46:F47"/>
    <mergeCell ref="L46:L47"/>
    <mergeCell ref="M46:M47"/>
    <mergeCell ref="A44:A45"/>
    <mergeCell ref="B39:C39"/>
    <mergeCell ref="B40:C40"/>
    <mergeCell ref="A41:A42"/>
    <mergeCell ref="B41:P42"/>
    <mergeCell ref="B44:G45"/>
    <mergeCell ref="H44:K45"/>
    <mergeCell ref="L44:P45"/>
    <mergeCell ref="Q41:Q42"/>
    <mergeCell ref="B43:P43"/>
    <mergeCell ref="B33:C33"/>
    <mergeCell ref="A34:A35"/>
    <mergeCell ref="B34:P35"/>
    <mergeCell ref="Q34:Q35"/>
    <mergeCell ref="B36:P36"/>
    <mergeCell ref="A37:A38"/>
    <mergeCell ref="B37:G38"/>
    <mergeCell ref="H37:K38"/>
    <mergeCell ref="L37:P38"/>
    <mergeCell ref="Q37:Q38"/>
    <mergeCell ref="A30:A31"/>
    <mergeCell ref="B30:G31"/>
    <mergeCell ref="H30:K31"/>
    <mergeCell ref="L30:P31"/>
    <mergeCell ref="Q30:Q31"/>
    <mergeCell ref="B32:C32"/>
    <mergeCell ref="B25:C25"/>
    <mergeCell ref="B26:C26"/>
    <mergeCell ref="A27:A28"/>
    <mergeCell ref="B27:P28"/>
    <mergeCell ref="Q27:Q28"/>
    <mergeCell ref="B29:P29"/>
    <mergeCell ref="B18:C18"/>
    <mergeCell ref="B19:C19"/>
    <mergeCell ref="A20:A21"/>
    <mergeCell ref="B20:Q21"/>
    <mergeCell ref="B22:Q22"/>
    <mergeCell ref="A23:A24"/>
    <mergeCell ref="B23:G24"/>
    <mergeCell ref="H23:K24"/>
    <mergeCell ref="L23:P24"/>
    <mergeCell ref="Q23:Q24"/>
    <mergeCell ref="A13:A14"/>
    <mergeCell ref="B13:P14"/>
    <mergeCell ref="Q13:Q14"/>
    <mergeCell ref="B15:P15"/>
    <mergeCell ref="A16:A17"/>
    <mergeCell ref="B16:G17"/>
    <mergeCell ref="H16:K17"/>
    <mergeCell ref="L16:P17"/>
    <mergeCell ref="Q16:Q17"/>
    <mergeCell ref="B8:P8"/>
    <mergeCell ref="A9:A10"/>
    <mergeCell ref="B9:G9"/>
    <mergeCell ref="H9:K10"/>
    <mergeCell ref="L9:P9"/>
    <mergeCell ref="Q9:Q10"/>
    <mergeCell ref="B10:G10"/>
    <mergeCell ref="L10:P10"/>
    <mergeCell ref="Q3:Q5"/>
    <mergeCell ref="B5:C5"/>
    <mergeCell ref="D5:E5"/>
    <mergeCell ref="A6:A7"/>
    <mergeCell ref="B6:P7"/>
    <mergeCell ref="Q6:Q7"/>
    <mergeCell ref="A1:Q1"/>
    <mergeCell ref="A2:G2"/>
    <mergeCell ref="K2:Q2"/>
    <mergeCell ref="A3:A5"/>
    <mergeCell ref="B3:F4"/>
    <mergeCell ref="G3:G5"/>
    <mergeCell ref="H3:J4"/>
    <mergeCell ref="K3:K5"/>
    <mergeCell ref="L3:N4"/>
    <mergeCell ref="O3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2013-05-27T10:53:08Z</cp:lastPrinted>
  <dcterms:created xsi:type="dcterms:W3CDTF">2009-10-23T03:44:58Z</dcterms:created>
  <dcterms:modified xsi:type="dcterms:W3CDTF">2013-12-04T09:47:57Z</dcterms:modified>
  <cp:category/>
  <cp:version/>
  <cp:contentType/>
  <cp:contentStatus/>
</cp:coreProperties>
</file>