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<sst xmlns="http://schemas.openxmlformats.org/spreadsheetml/2006/main" count="34" uniqueCount="34">
  <si>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</si>
  <si>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</si>
  <si>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</si>
  <si>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</si>
  <si>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</si>
  <si>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</si>
  <si>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</si>
  <si>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</si>
  <si>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</si>
  <si>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</si>
  <si>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</si>
  <si>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Месяц</t>
  </si>
  <si>
    <t>1*</t>
  </si>
  <si>
    <t>Единичные цены</t>
  </si>
  <si>
    <t>Средняя цена</t>
  </si>
  <si>
    <t>Итого, рублей</t>
  </si>
  <si>
    <t>Средняя единичная цена</t>
  </si>
  <si>
    <t>Обоснование начальной (максимальной) цены  контракта на оказание услуг по техническому обслуживанию внутренних инженерных систем и сетей теплоснабжения, водоснабжения и водоотведения</t>
  </si>
  <si>
    <t xml:space="preserve">Здание администрации города Югорска, расположенное по адресу ул. 40 лет Победы, д. 11;
Здание департамента жилищно-коммунального и строительного комплекса, расположенное по адресу ул. Механизаторов, д. 22;
Помещение Отдела по первичному воинскому учету, расположенный по адресу ул. 40 лет Победы, д. 9А.
</t>
  </si>
  <si>
    <t xml:space="preserve">Помещения отдела комиссии по делам несовершеннолетних, расположенные по адресу: ул. Ленина, д. 41
</t>
  </si>
  <si>
    <t xml:space="preserve">Помещения отдела административной комиссии, расположенные по адресу: ул. Ленина, д. 41
</t>
  </si>
  <si>
    <t xml:space="preserve">Помещения Загса, расположенные по адресу: ул. Спортивная, д. 2.
</t>
  </si>
  <si>
    <t xml:space="preserve">Помещения отдела архива, расположенное по адресу ул. Железнодорожная, 43/1.
</t>
  </si>
  <si>
    <t>3*- Коммерческое предложение № 104 от 29.07.2021 г.</t>
  </si>
  <si>
    <t>1*- Коммерческое предложение № 1125 от 22.11.2020 г.</t>
  </si>
  <si>
    <t>2*- Коммерческое предложение  от 18.11.2020 г. № 356</t>
  </si>
  <si>
    <t>1* (с применением коэффициента уровня инфляции, декабрь 2022 г к декабрю 2021 г)</t>
  </si>
  <si>
    <t>2*(с применением коэффициента уровня инфляции, декабрь 2022 г к декабрю 2021 г)</t>
  </si>
  <si>
    <t>3*(с применением коэффициента уровня инфляции, декабрь 2022 г к декабрю 2021 г)</t>
  </si>
  <si>
    <t>Итого начальная (максимальная) цена контракта: 104 777 (сто четыре тысячи семьсот семьдесят семь) рублей 88 копеек.</t>
  </si>
  <si>
    <t>07.09.2021 г.</t>
  </si>
  <si>
    <t xml:space="preserve">Гл. специалист Н.Б. Королева                                                                                                                                                                                                                 </t>
  </si>
  <si>
    <t xml:space="preserve">Данный расчет на оказание услуг по техническому обслуживанию систем кондиционирования произведен на основании ценовой информации. В качестве источников ценовой информации использованы цены коммерческих предложений 2021 г с учетом уровня инфляции, который определен на основании Федерального закона «О Федеральном бюджете на 2021 год и на плановый 2022 и 2023 годов» от 08.12.2020 № 385-ФЗ. </t>
  </si>
  <si>
    <t>Оказание услуг по техническому обслуживанию внутренних инженерных систем и сетей теплоснабжения, водоснабжения и водоотведения, согласно техническому заданию (приложение)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</si>
</sst>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2" fontId="1" fillId="0" borderId="12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1" xfId="0" applyFont="1" applyBorder="1" applyAlignment="1" quotePrefix="1">
      <alignment horizontal="left" wrapText="1"/>
    </xf>
    <xf numFmtId="0" fontId="4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6">
      <selection activeCell="A1" sqref="A1:Q24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9.25390625" style="0" customWidth="1"/>
    <col min="4" max="4" width="8.00390625" style="0" customWidth="1"/>
    <col min="5" max="5" width="5.00390625" style="0" customWidth="1"/>
    <col min="6" max="6" width="1.87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8.00390625" style="0" customWidth="1"/>
    <col min="11" max="11" width="9.125" style="0" customWidth="1"/>
    <col min="12" max="12" width="12.125" style="0" customWidth="1"/>
    <col min="13" max="13" width="12.625" style="0" customWidth="1"/>
    <col min="14" max="14" width="13.125" style="0" customWidth="1"/>
    <col min="15" max="15" width="10.625" style="0" customWidth="1"/>
    <col min="16" max="16" width="11.00390625" style="0" customWidth="1"/>
    <col min="17" max="17" width="11.625" style="0" customWidth="1"/>
  </cols>
  <sheetData>
    <row r="1" spans="1:15" s="1" customFormat="1" ht="42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15.75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0"/>
      <c r="M2" s="20"/>
      <c r="N2" s="20"/>
      <c r="O2" s="20"/>
    </row>
    <row r="3" spans="1:15" s="1" customFormat="1" ht="17.25" customHeight="1">
      <c r="A3" s="47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7" s="1" customFormat="1" ht="16.5" customHeight="1">
      <c r="A4" s="39" t="s">
        <v>2</v>
      </c>
      <c r="B4" s="49"/>
      <c r="C4" s="63" t="s">
        <v>10</v>
      </c>
      <c r="D4" s="54" t="s">
        <v>0</v>
      </c>
      <c r="E4" s="54" t="s">
        <v>6</v>
      </c>
      <c r="F4" s="54"/>
      <c r="G4" s="54"/>
      <c r="H4" s="54"/>
      <c r="I4" s="54" t="s">
        <v>13</v>
      </c>
      <c r="J4" s="66"/>
      <c r="K4" s="66"/>
      <c r="L4" s="28"/>
      <c r="M4" s="28"/>
      <c r="N4" s="28"/>
      <c r="O4" s="63" t="s">
        <v>16</v>
      </c>
      <c r="P4" s="58" t="s">
        <v>14</v>
      </c>
      <c r="Q4" s="63" t="s">
        <v>1</v>
      </c>
    </row>
    <row r="5" spans="1:20" s="1" customFormat="1" ht="110.25" customHeight="1">
      <c r="A5" s="50"/>
      <c r="B5" s="51"/>
      <c r="C5" s="65"/>
      <c r="D5" s="54"/>
      <c r="E5" s="54"/>
      <c r="F5" s="54"/>
      <c r="G5" s="54"/>
      <c r="H5" s="54"/>
      <c r="I5" s="5" t="s">
        <v>12</v>
      </c>
      <c r="J5" s="5" t="s">
        <v>7</v>
      </c>
      <c r="K5" s="5" t="s">
        <v>8</v>
      </c>
      <c r="L5" s="5" t="s">
        <v>26</v>
      </c>
      <c r="M5" s="5" t="s">
        <v>27</v>
      </c>
      <c r="N5" s="5" t="s">
        <v>28</v>
      </c>
      <c r="O5" s="64"/>
      <c r="P5" s="59"/>
      <c r="Q5" s="64"/>
      <c r="T5" s="15"/>
    </row>
    <row r="6" spans="1:20" s="1" customFormat="1" ht="16.5" customHeight="1">
      <c r="A6" s="52"/>
      <c r="B6" s="53"/>
      <c r="C6" s="64"/>
      <c r="D6" s="54"/>
      <c r="E6" s="54"/>
      <c r="F6" s="54"/>
      <c r="G6" s="54"/>
      <c r="H6" s="54"/>
      <c r="I6" s="55" t="s">
        <v>9</v>
      </c>
      <c r="J6" s="56"/>
      <c r="K6" s="56"/>
      <c r="L6" s="56"/>
      <c r="M6" s="56"/>
      <c r="N6" s="56"/>
      <c r="O6" s="56"/>
      <c r="P6" s="56"/>
      <c r="Q6" s="57"/>
      <c r="T6" s="16"/>
    </row>
    <row r="7" spans="1:20" s="1" customFormat="1" ht="12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0"/>
      <c r="Q7" s="6"/>
      <c r="T7" s="16"/>
    </row>
    <row r="8" spans="1:20" s="1" customFormat="1" ht="116.25" customHeight="1">
      <c r="A8" s="39" t="s">
        <v>33</v>
      </c>
      <c r="B8" s="40"/>
      <c r="C8" s="21" t="s">
        <v>18</v>
      </c>
      <c r="D8" s="60" t="s">
        <v>11</v>
      </c>
      <c r="E8" s="67">
        <v>12</v>
      </c>
      <c r="F8" s="40"/>
      <c r="G8" s="6"/>
      <c r="H8" s="6"/>
      <c r="I8" s="23">
        <v>4950</v>
      </c>
      <c r="J8" s="23">
        <v>5000</v>
      </c>
      <c r="K8" s="23">
        <v>4960</v>
      </c>
      <c r="L8" s="23">
        <f aca="true" t="shared" si="0" ref="L8:N12">I8*1.04</f>
        <v>5148</v>
      </c>
      <c r="M8" s="23">
        <f t="shared" si="0"/>
        <v>5200</v>
      </c>
      <c r="N8" s="23">
        <f t="shared" si="0"/>
        <v>5158.400000000001</v>
      </c>
      <c r="O8" s="11">
        <f>ROUND((N8+M8+L8)/3,2)</f>
        <v>5168.8</v>
      </c>
      <c r="P8" s="11">
        <f>E8*O8</f>
        <v>62025.600000000006</v>
      </c>
      <c r="Q8" s="24">
        <f>P8</f>
        <v>62025.600000000006</v>
      </c>
      <c r="T8" s="16"/>
    </row>
    <row r="9" spans="1:20" s="1" customFormat="1" ht="38.25" customHeight="1">
      <c r="A9" s="41"/>
      <c r="B9" s="42"/>
      <c r="C9" s="21" t="s">
        <v>19</v>
      </c>
      <c r="D9" s="61"/>
      <c r="E9" s="41"/>
      <c r="F9" s="42"/>
      <c r="G9" s="6"/>
      <c r="H9" s="6"/>
      <c r="I9" s="23">
        <v>860</v>
      </c>
      <c r="J9" s="23">
        <v>866</v>
      </c>
      <c r="K9" s="23">
        <v>865</v>
      </c>
      <c r="L9" s="23">
        <f t="shared" si="0"/>
        <v>894.4</v>
      </c>
      <c r="M9" s="23">
        <f t="shared" si="0"/>
        <v>900.64</v>
      </c>
      <c r="N9" s="23">
        <f t="shared" si="0"/>
        <v>899.6</v>
      </c>
      <c r="O9" s="11">
        <f>ROUND((N9+M9+L9)/3,2)</f>
        <v>898.21</v>
      </c>
      <c r="P9" s="11">
        <f>E8*O9</f>
        <v>10778.52</v>
      </c>
      <c r="Q9" s="24">
        <f>P9</f>
        <v>10778.52</v>
      </c>
      <c r="T9" s="16"/>
    </row>
    <row r="10" spans="1:20" s="1" customFormat="1" ht="46.5" customHeight="1">
      <c r="A10" s="41"/>
      <c r="B10" s="42"/>
      <c r="C10" s="21" t="s">
        <v>20</v>
      </c>
      <c r="D10" s="61"/>
      <c r="E10" s="41"/>
      <c r="F10" s="42"/>
      <c r="G10" s="6"/>
      <c r="H10" s="6"/>
      <c r="I10" s="23">
        <v>322</v>
      </c>
      <c r="J10" s="23">
        <v>324</v>
      </c>
      <c r="K10" s="23">
        <v>320</v>
      </c>
      <c r="L10" s="23">
        <f t="shared" si="0"/>
        <v>334.88</v>
      </c>
      <c r="M10" s="23">
        <f t="shared" si="0"/>
        <v>336.96000000000004</v>
      </c>
      <c r="N10" s="23">
        <f t="shared" si="0"/>
        <v>332.8</v>
      </c>
      <c r="O10" s="11">
        <f>ROUND((N10+M10+L10)/3,2)</f>
        <v>334.88</v>
      </c>
      <c r="P10" s="11">
        <f>E8*O10</f>
        <v>4018.56</v>
      </c>
      <c r="Q10" s="24">
        <f>P10</f>
        <v>4018.56</v>
      </c>
      <c r="T10" s="16"/>
    </row>
    <row r="11" spans="1:20" s="1" customFormat="1" ht="31.5" customHeight="1">
      <c r="A11" s="41"/>
      <c r="B11" s="42"/>
      <c r="C11" s="21" t="s">
        <v>21</v>
      </c>
      <c r="D11" s="61"/>
      <c r="E11" s="41"/>
      <c r="F11" s="42"/>
      <c r="G11" s="6"/>
      <c r="H11" s="6"/>
      <c r="I11" s="23">
        <v>1245</v>
      </c>
      <c r="J11" s="23">
        <v>1250</v>
      </c>
      <c r="K11" s="23">
        <v>1240</v>
      </c>
      <c r="L11" s="23">
        <f t="shared" si="0"/>
        <v>1294.8</v>
      </c>
      <c r="M11" s="23">
        <f t="shared" si="0"/>
        <v>1300</v>
      </c>
      <c r="N11" s="23">
        <f t="shared" si="0"/>
        <v>1289.6000000000001</v>
      </c>
      <c r="O11" s="11">
        <f>ROUND((N11+M11+L11)/3,2)</f>
        <v>1294.8</v>
      </c>
      <c r="P11" s="11">
        <f>E8*O11</f>
        <v>15537.599999999999</v>
      </c>
      <c r="Q11" s="24">
        <f>P11</f>
        <v>15537.599999999999</v>
      </c>
      <c r="T11" s="16"/>
    </row>
    <row r="12" spans="1:20" s="1" customFormat="1" ht="31.5" customHeight="1">
      <c r="A12" s="43"/>
      <c r="B12" s="44"/>
      <c r="C12" s="25" t="s">
        <v>22</v>
      </c>
      <c r="D12" s="62"/>
      <c r="E12" s="43"/>
      <c r="F12" s="44"/>
      <c r="G12" s="68"/>
      <c r="H12" s="69"/>
      <c r="I12" s="22">
        <v>995</v>
      </c>
      <c r="J12" s="22">
        <v>1000</v>
      </c>
      <c r="K12" s="22">
        <v>990</v>
      </c>
      <c r="L12" s="23">
        <f t="shared" si="0"/>
        <v>1034.8</v>
      </c>
      <c r="M12" s="23">
        <f t="shared" si="0"/>
        <v>1040</v>
      </c>
      <c r="N12" s="23">
        <f t="shared" si="0"/>
        <v>1029.6000000000001</v>
      </c>
      <c r="O12" s="11">
        <f>ROUND((N12+M12+L12)/3,2)</f>
        <v>1034.8</v>
      </c>
      <c r="P12" s="11">
        <f>E8*O12</f>
        <v>12417.599999999999</v>
      </c>
      <c r="Q12" s="24">
        <f>P12</f>
        <v>12417.599999999999</v>
      </c>
      <c r="T12" s="17"/>
    </row>
    <row r="13" spans="1:20" s="1" customFormat="1" ht="17.25" customHeight="1">
      <c r="A13" s="31" t="s">
        <v>15</v>
      </c>
      <c r="B13" s="32"/>
      <c r="C13" s="9"/>
      <c r="D13" s="7"/>
      <c r="E13" s="33"/>
      <c r="F13" s="34"/>
      <c r="G13" s="7"/>
      <c r="H13" s="8"/>
      <c r="I13" s="18"/>
      <c r="J13" s="18"/>
      <c r="K13" s="18"/>
      <c r="L13" s="18"/>
      <c r="M13" s="18"/>
      <c r="N13" s="18"/>
      <c r="O13" s="18"/>
      <c r="P13" s="19">
        <f>P8+P9+P10+P11+P12</f>
        <v>104777.88</v>
      </c>
      <c r="Q13" s="19">
        <f>Q12+Q11+Q10+Q9+Q8</f>
        <v>104777.88</v>
      </c>
      <c r="R13" s="12"/>
      <c r="S13" s="12"/>
      <c r="T13" s="17"/>
    </row>
    <row r="14" spans="1:15" s="1" customFormat="1" ht="36.75" customHeight="1">
      <c r="A14" s="35" t="s">
        <v>29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s="1" customFormat="1" ht="3" customHeight="1">
      <c r="A15" s="13"/>
      <c r="B15" s="13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</row>
    <row r="16" spans="1:15" s="1" customFormat="1" ht="11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6.5" customHeight="1">
      <c r="A17" s="38" t="s">
        <v>24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22.5" customHeight="1">
      <c r="A18" s="38" t="s">
        <v>25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7.25" customHeight="1">
      <c r="A19" s="38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7" ht="33" customHeight="1">
      <c r="A21" s="29" t="s">
        <v>32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5" ht="15.75">
      <c r="A22" s="30" t="s">
        <v>31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5.75">
      <c r="A23" s="27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3" ht="15.75">
      <c r="A24" s="2" t="s">
        <v>3</v>
      </c>
      <c r="B24" s="1"/>
      <c r="C24" s="1"/>
    </row>
    <row r="25" spans="1:3" ht="12.75" customHeight="1">
      <c r="A25" s="3"/>
      <c r="B25" s="1"/>
      <c r="C25" s="1"/>
    </row>
    <row r="26" spans="2:3" ht="12.75">
      <c r="B26" s="1"/>
      <c r="C26" s="1"/>
    </row>
  </sheetData>
  <sheetProtection/>
  <mergeCells count="25">
    <mergeCell ref="C4:C6"/>
    <mergeCell ref="I4:K4"/>
    <mergeCell ref="Q4:Q5"/>
    <mergeCell ref="E4:H6"/>
    <mergeCell ref="E8:F12"/>
    <mergeCell ref="G12:H12"/>
    <mergeCell ref="A8:B12"/>
    <mergeCell ref="A1:O1"/>
    <mergeCell ref="A2:K2"/>
    <mergeCell ref="A3:O3"/>
    <mergeCell ref="A4:B6"/>
    <mergeCell ref="D4:D6"/>
    <mergeCell ref="I6:Q6"/>
    <mergeCell ref="P4:P5"/>
    <mergeCell ref="D8:D12"/>
    <mergeCell ref="O4:O5"/>
    <mergeCell ref="A21:Q21"/>
    <mergeCell ref="A22:O22"/>
    <mergeCell ref="A13:B13"/>
    <mergeCell ref="E13:F13"/>
    <mergeCell ref="A14:O14"/>
    <mergeCell ref="A16:O16"/>
    <mergeCell ref="A18:O18"/>
    <mergeCell ref="A19:O19"/>
    <mergeCell ref="A17:O17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2021-09-14T10:16:52Z</cp:lastPrinted>
  <dcterms:created xsi:type="dcterms:W3CDTF">2009-12-09T07:16:31Z</dcterms:created>
  <dcterms:modified xsi:type="dcterms:W3CDTF">2021-09-14T10:17:00Z</dcterms:modified>
  <cp:category/>
  <cp:version/>
  <cp:contentType/>
  <cp:contentStatus/>
</cp:coreProperties>
</file>