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05" windowWidth="15120" windowHeight="6510" activeTab="1"/>
  </bookViews>
  <sheets>
    <sheet name="на 01.04.2019" sheetId="1" r:id="rId1"/>
    <sheet name="достижение целевых показателей" sheetId="2" r:id="rId2"/>
  </sheets>
  <definedNames>
    <definedName name="_xlnm.Print_Titles" localSheetId="0">'на 01.04.2019'!$15:$18</definedName>
  </definedNames>
  <calcPr fullCalcOnLoad="1"/>
</workbook>
</file>

<file path=xl/sharedStrings.xml><?xml version="1.0" encoding="utf-8"?>
<sst xmlns="http://schemas.openxmlformats.org/spreadsheetml/2006/main" count="333" uniqueCount="153">
  <si>
    <t>Источники финансирования</t>
  </si>
  <si>
    <t>Управление культуры администрации города Югорска</t>
  </si>
  <si>
    <t xml:space="preserve">Ответственный исполнитель/соисполнитель </t>
  </si>
  <si>
    <t>Утверждено в бюджете</t>
  </si>
  <si>
    <t>Абсолютное значение</t>
  </si>
  <si>
    <t>(гр.7/гр.6*100%)</t>
  </si>
  <si>
    <t>Относительное значение,%</t>
  </si>
  <si>
    <t>Отклонение</t>
  </si>
  <si>
    <t>федеральный бюджет</t>
  </si>
  <si>
    <t>местный бюджет</t>
  </si>
  <si>
    <t>(ответственный исполнитель)</t>
  </si>
  <si>
    <t>(подпись)</t>
  </si>
  <si>
    <t>(телефон)</t>
  </si>
  <si>
    <t>(Ф.И.О. начальника)</t>
  </si>
  <si>
    <t>(Ф.И.О. исполнителя)</t>
  </si>
  <si>
    <t xml:space="preserve">Отчет </t>
  </si>
  <si>
    <t>об исполнении муниципальной программы</t>
  </si>
  <si>
    <t>по</t>
  </si>
  <si>
    <t>состоянию на</t>
  </si>
  <si>
    <t>/_________</t>
  </si>
  <si>
    <t>/__________</t>
  </si>
  <si>
    <t>(гр.7-гр.6)</t>
  </si>
  <si>
    <t xml:space="preserve">Приложение </t>
  </si>
  <si>
    <t>администрации города Югорска</t>
  </si>
  <si>
    <t xml:space="preserve"> Утвержденно по программе (план по программе)*</t>
  </si>
  <si>
    <t>к письму управления внутренней политики и общественных связей</t>
  </si>
  <si>
    <t>Муниципальная программа города Югорска "Развитие гражданского общества, реализация государственной национальной политики и профилактика экстремизма"</t>
  </si>
  <si>
    <t>№ основного мероприятия</t>
  </si>
  <si>
    <t>Основные мероприятия муниципальной программы (их связь с целевыми показателями муниципальной программы)</t>
  </si>
  <si>
    <t>Фактическое значение  за отчетный период</t>
  </si>
  <si>
    <t>Результаты реализации муниципальной программы</t>
  </si>
  <si>
    <t>всего</t>
  </si>
  <si>
    <t>бюджет автономного округа</t>
  </si>
  <si>
    <t>иные источники финансирования</t>
  </si>
  <si>
    <t>1.1</t>
  </si>
  <si>
    <t>1.2.</t>
  </si>
  <si>
    <t>Итого по подпрограмме 1:</t>
  </si>
  <si>
    <t>в том числе по проектам, портфелям проектов (в том числе направленные на реализацию национальных и федеральных проектов Российской Федерации и ХМАО - Югры, муниципальных проектов, реализуемых в составе муниципальной программы)</t>
  </si>
  <si>
    <t>Подпрограмма I «Информационное сопровождение деятельности органов местного самоуправления»</t>
  </si>
  <si>
    <t>Подпрограмма II «Поддержка социально ориентированных некоммерческих организаций»</t>
  </si>
  <si>
    <t>2.1</t>
  </si>
  <si>
    <t>Итого по подпрограмме 2:</t>
  </si>
  <si>
    <t>Итого по подпрограмме 3:</t>
  </si>
  <si>
    <t>инвестиции в объекты муниципальной собственности</t>
  </si>
  <si>
    <t>Всего по муниципальной программе:</t>
  </si>
  <si>
    <t>В том числе:</t>
  </si>
  <si>
    <t>Проекты, портфели (в том числе направленные на реализацию национальных и федеральных проектов Российской Федерации и ХМАО - Югры, муниципальных проектов, реализуемых в составе муниципальной программы)</t>
  </si>
  <si>
    <t>в том числе инвестиции в объекты муниципальной собственности</t>
  </si>
  <si>
    <t>Прочие расходы</t>
  </si>
  <si>
    <t xml:space="preserve">Ответственный исполнитель </t>
  </si>
  <si>
    <t>Управление внутренней политики администрации г.Югорска</t>
  </si>
  <si>
    <t>Шибанов А.Н.</t>
  </si>
  <si>
    <t>Управление внутренней политики и общественных связей администрации города Югорска</t>
  </si>
  <si>
    <t xml:space="preserve">Освещение 
в средствах массовой информации деятельности органов местного самоуправления, социально-экономического развития города Югорска 
</t>
  </si>
  <si>
    <t xml:space="preserve">Управление внутренней политики 
и общественных связей администрации города Югорска
</t>
  </si>
  <si>
    <t xml:space="preserve">Мониторинг информационного сопровождения деятельности органов местного самоуправления, социально-экономического развития города Югорска </t>
  </si>
  <si>
    <t xml:space="preserve">Управление внутренней политики
и общественных связей администрации города Югорска
</t>
  </si>
  <si>
    <t xml:space="preserve">Организация 
и проведение конкурса среди некоммерческих организаций города Югорска с целью предоставления финансовой поддержки  для реализации программ (проектов) 
</t>
  </si>
  <si>
    <t>Подпрограмма III «Укрепление межнационального и межконфессионального согласия, поддержка культуры народов, проживающих на территории города Югорска, профилактика экстремизма»</t>
  </si>
  <si>
    <t>3.1</t>
  </si>
  <si>
    <t xml:space="preserve">Организация мероприятий
 по изучению культурного наследия народов России и мира в образовательных организациях города </t>
  </si>
  <si>
    <t>Управление образования администрации города Югорска</t>
  </si>
  <si>
    <t>3.2</t>
  </si>
  <si>
    <t xml:space="preserve">Развитие потенциала молодежи и его использование 
в интересах укрепления единства российской нации 
и профилактики экстремизма 
 </t>
  </si>
  <si>
    <t>Управление социальной политики администрации города Югорска</t>
  </si>
  <si>
    <t>3.3</t>
  </si>
  <si>
    <t xml:space="preserve">Организация мероприятий, направленных
 на укрепление межнационального мира и согласия, сохранение культуры проживающих
 в городе Югорске этносов 
 </t>
  </si>
  <si>
    <t>3.4</t>
  </si>
  <si>
    <t xml:space="preserve">Сохранение 
и популяризация самобытной казачьей культуры, обеспечение участия казачьего общества станица «Югорская» в воспитании идей национального единства и патриотизма
 </t>
  </si>
  <si>
    <t>3.5</t>
  </si>
  <si>
    <t xml:space="preserve">Организация спортивно-массовых мероприятий, способствующих укреплению межнациональной солидарности, в том числе социальной адаптации и интеграции мигрантов 
 </t>
  </si>
  <si>
    <t>3.6</t>
  </si>
  <si>
    <t xml:space="preserve">Организация просветительских мероприятий, информационное сопровождение  деятельности по реализации государственной национальной политики  
 </t>
  </si>
  <si>
    <t xml:space="preserve">Управление внутренней политики и общественных связей администрации города Югорска </t>
  </si>
  <si>
    <t>(соисполнитель 1)</t>
  </si>
  <si>
    <t>(соисполнитель 2)</t>
  </si>
  <si>
    <t>(соисполнитель 3)</t>
  </si>
  <si>
    <t>Соисполнитель 3</t>
  </si>
  <si>
    <t>Соисполнитель 2</t>
  </si>
  <si>
    <t>Соисполнитель 1</t>
  </si>
  <si>
    <t>Бобровская Н.И.</t>
  </si>
  <si>
    <t>Нестерова Н.Н.</t>
  </si>
  <si>
    <t>Бурматов В.М.</t>
  </si>
  <si>
    <t>Самсоненко О.В.</t>
  </si>
  <si>
    <t>5-00-26 (вн. 126)</t>
  </si>
  <si>
    <t xml:space="preserve">  5-00-24 (вн. 198)</t>
  </si>
  <si>
    <t>2.2</t>
  </si>
  <si>
    <t>Иванова Н.М.</t>
  </si>
  <si>
    <t>5-00-62  (вн.162)</t>
  </si>
  <si>
    <t>Обеспечение условий развития форм непосредственного осуществления населением местного самоуправления и участие населения в осуществлении местного самоуправления</t>
  </si>
  <si>
    <t>Наумова Т.В.</t>
  </si>
  <si>
    <t>2020 г.</t>
  </si>
  <si>
    <t xml:space="preserve">Управление внутренней политики 
и общественных связей  администрации города Югорска
</t>
  </si>
  <si>
    <t xml:space="preserve">Управление культуры  администрации города Югорска
</t>
  </si>
  <si>
    <t>от ______ апреля 2020 № ____</t>
  </si>
  <si>
    <t>01 апреля</t>
  </si>
  <si>
    <t>Итого по мероприятию 2.2</t>
  </si>
  <si>
    <t>Реализация мероприятия запланирована на II - IV кварталы</t>
  </si>
  <si>
    <t>Реализация мероприятия запланирована на III квартал</t>
  </si>
  <si>
    <t>Мероприятие запланировано на 4 квартал.</t>
  </si>
  <si>
    <t>Мероприятие запланирован на 3-4 кварталы</t>
  </si>
  <si>
    <t>Мероприятие запланировано на 2-3 кварталы.</t>
  </si>
  <si>
    <t>Мероприятие запланировано на 2 квартал</t>
  </si>
  <si>
    <t>Мероприятие запланировано на 3-4 кварталы</t>
  </si>
  <si>
    <t>Осуществлена подготовка информационных материалов о деятельности администрации города Югорска  в объеме 615,91 минут (в том числе  2 спецрепортажей объемом 25,52 минут и интервью общим объемом 64,5 минут). В эфире телеканала Югорск ТВ размещно информационных материалов в объеме 616,91 минут. В сборнике муниципальных правовых актов опубликовано материалов  в объеме 141 газетная полоса. В городской газете "Югорский вестник" опубликована информация о социально-экономическом развитии города, официальная информация в объеме 127,12 газетных полос.</t>
  </si>
  <si>
    <t>Получено и отработано 57 отчетов о публикациях в местных, регоинальных, федеральных СМИ материалов о деятельности  органов местного самоуправления города Югорска.</t>
  </si>
  <si>
    <t>Князь Л.Г.</t>
  </si>
  <si>
    <t>Хвощевская Т.В.</t>
  </si>
  <si>
    <t>5-01-00  (вн.156)</t>
  </si>
  <si>
    <t>Манахова К.М.</t>
  </si>
  <si>
    <t>5-00-73  (вн.173)</t>
  </si>
  <si>
    <t>Отчет о достижении целевых показателей эффективности муниципальной программы города Югорска «Развитие гражданского общества, реализация государственной национальной политики, профилактика экстремизма» за I квартал 2020 года</t>
  </si>
  <si>
    <t>№</t>
  </si>
  <si>
    <t>Наименование целевого показателя</t>
  </si>
  <si>
    <t>Ответственный исполнитель/ соисполнитель (наименование органа или структурного подразделения, учреждения)</t>
  </si>
  <si>
    <t>Ед. изм.</t>
  </si>
  <si>
    <t>Базовый показатель на начало реализации программы</t>
  </si>
  <si>
    <t>Фактическое значение</t>
  </si>
  <si>
    <t>Отчетный период</t>
  </si>
  <si>
    <t>Обоснование отклонения фактического значения целевого показателя от планового</t>
  </si>
  <si>
    <t>за предыдущие отчетные периоды</t>
  </si>
  <si>
    <t>Плановое значение</t>
  </si>
  <si>
    <t>Абсолютное значение*</t>
  </si>
  <si>
    <t>Относительное значение, %*</t>
  </si>
  <si>
    <t>___ год</t>
  </si>
  <si>
    <t>2019 год</t>
  </si>
  <si>
    <t>Объем информационных сообщений о деятельности органов местного самоуправления города Югорска                       в изданиях, зарегистрированных в качестве средств массовой информации.</t>
  </si>
  <si>
    <t>Газетная полоса</t>
  </si>
  <si>
    <t>Значение показателя будет достигнуто к концу отчетного периода</t>
  </si>
  <si>
    <t>Объем информационных сообщений о деятельности органов местного самоуправления города Югорска                     и социально-культурном развитии города Югорска в эфире телевизионных каналов.</t>
  </si>
  <si>
    <t>минуты</t>
  </si>
  <si>
    <t>Не менее 1 000</t>
  </si>
  <si>
    <t>Количество социально-значимых проектов, реализуемых некоммерческими организациями и получивших финансовую поддержку из местного бюджета.</t>
  </si>
  <si>
    <t>единица</t>
  </si>
  <si>
    <t>Доля граждан, положительно оценивающих состояние межнациональных отношений в городе Югорске, в общем количестве граждан*</t>
  </si>
  <si>
    <t>процент</t>
  </si>
  <si>
    <t>58, 6</t>
  </si>
  <si>
    <t>Сведения будут предоставлены Департаментом внутренней политики Ханты-Мансийского автономного округа - Югры в IV  квартале.</t>
  </si>
  <si>
    <t>Численность участников мероприятий, направленных               на этнокультурное развитие народов России, проживающих на территории города Югорска.</t>
  </si>
  <si>
    <t>Управление внутренней политики и общественных связей администрации города Югорска, Управление культуры администрации города Югорска, управление социальной политики администрации города Югорска,</t>
  </si>
  <si>
    <t>тысяч человек</t>
  </si>
  <si>
    <t>1, 0</t>
  </si>
  <si>
    <t>Количество участников мероприятий, направленных                   на укрепление общероссийского гражданского единства.</t>
  </si>
  <si>
    <t>Управление внутренней политики и общественных связей , Управление культуры, управление социальной политики, Управление образования администрации города Югорска</t>
  </si>
  <si>
    <t>Количество форм непосредственного осуществления местного самоуправления и участия населения  в осуществлении местного самоуправления в муниципальных образованиях и случаев их применения в городе Югорске.</t>
  </si>
  <si>
    <t>единиц</t>
  </si>
  <si>
    <t>Степень выполнения целевых показателей муниципальной программы **</t>
  </si>
  <si>
    <t>Дата составления отчета 06/апреля/2020 год</t>
  </si>
  <si>
    <t>Начальник управления внутренней политики и общественных связей ____________________ (А.Н. Шибанов)</t>
  </si>
  <si>
    <t xml:space="preserve">                                                                                                                                          (подпись)                                (ФИО)</t>
  </si>
  <si>
    <t>Исполнитель:</t>
  </si>
  <si>
    <t>Заместитель начальника УВПиОС Н.М. Иванова, 5-00-62 (внутр. - 162)</t>
  </si>
  <si>
    <t>Главный специалист УВПиОС Т.В. Хвощевская, 5-01-00 (внутр. - 156)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</si>
</sst>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u val="single"/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u val="single"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b/>
      <sz val="10"/>
      <color rgb="FF000000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Calibri"/>
      <family val="2"/>
    </font>
    <font>
      <b/>
      <u val="single"/>
      <sz val="12"/>
      <color theme="1"/>
      <name val="Times New Roman"/>
      <family val="1"/>
    </font>
    <font>
      <b/>
      <u val="single"/>
      <sz val="12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Times New Roman"/>
      <family val="1"/>
    </font>
    <font>
      <sz val="10"/>
      <color rgb="FF00000A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ck"/>
      <right style="thick"/>
      <top style="thick"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64">
    <xf numFmtId="0" fontId="0" fillId="0" borderId="0" xfId="0" applyFont="1" applyAlignment="1">
      <alignment/>
    </xf>
    <xf numFmtId="0" fontId="50" fillId="0" borderId="0" xfId="0" applyFont="1" applyAlignment="1">
      <alignment vertical="center"/>
    </xf>
    <xf numFmtId="0" fontId="50" fillId="0" borderId="0" xfId="0" applyFont="1" applyFill="1" applyAlignment="1">
      <alignment horizontal="right" vertical="center"/>
    </xf>
    <xf numFmtId="0" fontId="50" fillId="0" borderId="10" xfId="0" applyFont="1" applyBorder="1" applyAlignment="1">
      <alignment horizontal="center" vertical="center"/>
    </xf>
    <xf numFmtId="172" fontId="51" fillId="0" borderId="11" xfId="0" applyNumberFormat="1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wrapText="1"/>
    </xf>
    <xf numFmtId="172" fontId="0" fillId="33" borderId="0" xfId="0" applyNumberFormat="1" applyFill="1" applyAlignment="1">
      <alignment/>
    </xf>
    <xf numFmtId="172" fontId="51" fillId="0" borderId="12" xfId="0" applyNumberFormat="1" applyFont="1" applyFill="1" applyBorder="1" applyAlignment="1">
      <alignment horizontal="center" vertical="center" wrapText="1"/>
    </xf>
    <xf numFmtId="172" fontId="51" fillId="0" borderId="13" xfId="0" applyNumberFormat="1" applyFont="1" applyFill="1" applyBorder="1" applyAlignment="1">
      <alignment horizontal="center" vertical="center" wrapText="1"/>
    </xf>
    <xf numFmtId="172" fontId="51" fillId="0" borderId="14" xfId="0" applyNumberFormat="1" applyFont="1" applyFill="1" applyBorder="1" applyAlignment="1">
      <alignment horizontal="center" vertical="center" wrapText="1"/>
    </xf>
    <xf numFmtId="172" fontId="51" fillId="0" borderId="15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wrapText="1"/>
    </xf>
    <xf numFmtId="172" fontId="51" fillId="0" borderId="16" xfId="0" applyNumberFormat="1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wrapText="1"/>
    </xf>
    <xf numFmtId="172" fontId="51" fillId="0" borderId="17" xfId="0" applyNumberFormat="1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172" fontId="52" fillId="0" borderId="12" xfId="0" applyNumberFormat="1" applyFont="1" applyFill="1" applyBorder="1" applyAlignment="1">
      <alignment horizontal="center" vertical="center" wrapText="1"/>
    </xf>
    <xf numFmtId="172" fontId="52" fillId="0" borderId="11" xfId="0" applyNumberFormat="1" applyFont="1" applyFill="1" applyBorder="1" applyAlignment="1">
      <alignment horizontal="center" vertical="center" wrapText="1"/>
    </xf>
    <xf numFmtId="172" fontId="52" fillId="0" borderId="17" xfId="0" applyNumberFormat="1" applyFont="1" applyFill="1" applyBorder="1" applyAlignment="1">
      <alignment horizontal="center" vertical="center" wrapText="1"/>
    </xf>
    <xf numFmtId="172" fontId="52" fillId="0" borderId="14" xfId="0" applyNumberFormat="1" applyFont="1" applyFill="1" applyBorder="1" applyAlignment="1">
      <alignment horizontal="center" vertical="center" wrapText="1"/>
    </xf>
    <xf numFmtId="173" fontId="51" fillId="0" borderId="11" xfId="0" applyNumberFormat="1" applyFont="1" applyFill="1" applyBorder="1" applyAlignment="1">
      <alignment horizontal="center" vertical="center" wrapText="1"/>
    </xf>
    <xf numFmtId="172" fontId="3" fillId="0" borderId="11" xfId="0" applyNumberFormat="1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wrapText="1"/>
    </xf>
    <xf numFmtId="0" fontId="51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0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vertical="center" wrapText="1"/>
    </xf>
    <xf numFmtId="0" fontId="50" fillId="0" borderId="0" xfId="0" applyFont="1" applyFill="1" applyAlignment="1">
      <alignment horizontal="left" vertical="center"/>
    </xf>
    <xf numFmtId="0" fontId="51" fillId="0" borderId="0" xfId="0" applyFont="1" applyFill="1" applyAlignment="1">
      <alignment horizontal="right" vertical="center" wrapText="1"/>
    </xf>
    <xf numFmtId="0" fontId="50" fillId="0" borderId="0" xfId="0" applyFont="1" applyFill="1" applyAlignment="1">
      <alignment vertical="center"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horizontal="right" vertical="center" wrapText="1"/>
    </xf>
    <xf numFmtId="0" fontId="51" fillId="0" borderId="19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172" fontId="0" fillId="0" borderId="0" xfId="0" applyNumberForma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top" wrapText="1"/>
    </xf>
    <xf numFmtId="172" fontId="52" fillId="0" borderId="0" xfId="0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172" fontId="51" fillId="0" borderId="0" xfId="0" applyNumberFormat="1" applyFont="1" applyAlignment="1">
      <alignment horizontal="center" vertical="top" wrapText="1"/>
    </xf>
    <xf numFmtId="172" fontId="54" fillId="0" borderId="0" xfId="0" applyNumberFormat="1" applyFont="1" applyAlignment="1">
      <alignment horizontal="center" wrapText="1"/>
    </xf>
    <xf numFmtId="172" fontId="54" fillId="0" borderId="0" xfId="0" applyNumberFormat="1" applyFont="1" applyAlignment="1">
      <alignment horizontal="right" wrapText="1"/>
    </xf>
    <xf numFmtId="0" fontId="55" fillId="0" borderId="10" xfId="0" applyFont="1" applyBorder="1" applyAlignment="1">
      <alignment horizontal="center" wrapText="1"/>
    </xf>
    <xf numFmtId="172" fontId="55" fillId="0" borderId="0" xfId="0" applyNumberFormat="1" applyFont="1" applyFill="1" applyAlignment="1">
      <alignment horizontal="left" wrapText="1"/>
    </xf>
    <xf numFmtId="172" fontId="51" fillId="0" borderId="0" xfId="0" applyNumberFormat="1" applyFont="1" applyFill="1" applyAlignment="1">
      <alignment horizontal="center" vertical="top" wrapText="1"/>
    </xf>
    <xf numFmtId="172" fontId="51" fillId="0" borderId="0" xfId="0" applyNumberFormat="1" applyFont="1" applyFill="1" applyAlignment="1">
      <alignment horizontal="center" vertical="center" wrapText="1"/>
    </xf>
    <xf numFmtId="0" fontId="51" fillId="0" borderId="0" xfId="0" applyFont="1" applyFill="1" applyAlignment="1">
      <alignment vertical="center" wrapText="1"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top" wrapText="1"/>
    </xf>
    <xf numFmtId="0" fontId="51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top" wrapText="1"/>
    </xf>
    <xf numFmtId="0" fontId="54" fillId="0" borderId="0" xfId="0" applyFont="1" applyAlignment="1">
      <alignment horizontal="center" wrapText="1"/>
    </xf>
    <xf numFmtId="0" fontId="51" fillId="0" borderId="0" xfId="0" applyFont="1" applyAlignment="1">
      <alignment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wrapText="1"/>
    </xf>
    <xf numFmtId="0" fontId="51" fillId="0" borderId="16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wrapText="1"/>
    </xf>
    <xf numFmtId="173" fontId="51" fillId="0" borderId="12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top" wrapText="1"/>
    </xf>
    <xf numFmtId="0" fontId="56" fillId="0" borderId="0" xfId="0" applyFont="1" applyBorder="1" applyAlignment="1">
      <alignment horizontal="center" vertical="top" wrapText="1"/>
    </xf>
    <xf numFmtId="0" fontId="51" fillId="0" borderId="20" xfId="0" applyFont="1" applyFill="1" applyBorder="1" applyAlignment="1">
      <alignment horizontal="center" vertical="center" wrapText="1"/>
    </xf>
    <xf numFmtId="0" fontId="51" fillId="0" borderId="21" xfId="0" applyFont="1" applyFill="1" applyBorder="1" applyAlignment="1">
      <alignment vertical="center" wrapText="1"/>
    </xf>
    <xf numFmtId="172" fontId="51" fillId="0" borderId="20" xfId="0" applyNumberFormat="1" applyFont="1" applyFill="1" applyBorder="1" applyAlignment="1">
      <alignment horizontal="center" vertical="center" wrapText="1"/>
    </xf>
    <xf numFmtId="172" fontId="3" fillId="0" borderId="16" xfId="0" applyNumberFormat="1" applyFont="1" applyFill="1" applyBorder="1" applyAlignment="1">
      <alignment horizontal="center" vertical="center" wrapText="1"/>
    </xf>
    <xf numFmtId="0" fontId="51" fillId="0" borderId="22" xfId="0" applyFont="1" applyFill="1" applyBorder="1" applyAlignment="1">
      <alignment vertical="center" wrapText="1"/>
    </xf>
    <xf numFmtId="173" fontId="51" fillId="0" borderId="17" xfId="0" applyNumberFormat="1" applyFont="1" applyFill="1" applyBorder="1" applyAlignment="1">
      <alignment horizontal="center" vertical="center" wrapText="1"/>
    </xf>
    <xf numFmtId="173" fontId="51" fillId="0" borderId="16" xfId="0" applyNumberFormat="1" applyFont="1" applyFill="1" applyBorder="1" applyAlignment="1">
      <alignment horizontal="center" vertical="center" wrapText="1"/>
    </xf>
    <xf numFmtId="0" fontId="51" fillId="0" borderId="23" xfId="0" applyFont="1" applyFill="1" applyBorder="1" applyAlignment="1">
      <alignment vertical="center" wrapText="1"/>
    </xf>
    <xf numFmtId="0" fontId="51" fillId="0" borderId="24" xfId="0" applyFont="1" applyFill="1" applyBorder="1" applyAlignment="1">
      <alignment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top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23" xfId="0" applyFont="1" applyFill="1" applyBorder="1" applyAlignment="1">
      <alignment vertical="center" wrapText="1"/>
    </xf>
    <xf numFmtId="0" fontId="51" fillId="0" borderId="21" xfId="0" applyFont="1" applyFill="1" applyBorder="1" applyAlignment="1">
      <alignment vertical="center" wrapText="1"/>
    </xf>
    <xf numFmtId="0" fontId="51" fillId="0" borderId="0" xfId="0" applyFont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172" fontId="51" fillId="0" borderId="0" xfId="0" applyNumberFormat="1" applyFont="1" applyAlignment="1">
      <alignment horizontal="right" vertical="top" wrapText="1"/>
    </xf>
    <xf numFmtId="172" fontId="51" fillId="0" borderId="0" xfId="0" applyNumberFormat="1" applyFont="1" applyAlignment="1">
      <alignment horizontal="left" vertical="top" wrapText="1"/>
    </xf>
    <xf numFmtId="0" fontId="54" fillId="0" borderId="0" xfId="0" applyFont="1" applyAlignment="1">
      <alignment horizontal="right" wrapText="1"/>
    </xf>
    <xf numFmtId="0" fontId="54" fillId="0" borderId="0" xfId="0" applyFont="1" applyBorder="1" applyAlignment="1">
      <alignment horizontal="left" wrapText="1"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6" xfId="0" applyBorder="1" applyAlignment="1">
      <alignment horizontal="center"/>
    </xf>
    <xf numFmtId="0" fontId="57" fillId="0" borderId="12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53" fillId="0" borderId="27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53" fillId="0" borderId="28" xfId="0" applyFont="1" applyFill="1" applyBorder="1" applyAlignment="1">
      <alignment horizontal="center" vertical="center" wrapText="1"/>
    </xf>
    <xf numFmtId="0" fontId="51" fillId="0" borderId="29" xfId="0" applyFont="1" applyFill="1" applyBorder="1" applyAlignment="1">
      <alignment horizontal="center" vertical="center" wrapText="1"/>
    </xf>
    <xf numFmtId="0" fontId="51" fillId="0" borderId="30" xfId="0" applyFont="1" applyFill="1" applyBorder="1" applyAlignment="1">
      <alignment horizontal="center" vertical="center" wrapText="1"/>
    </xf>
    <xf numFmtId="0" fontId="51" fillId="0" borderId="31" xfId="0" applyFont="1" applyFill="1" applyBorder="1" applyAlignment="1">
      <alignment horizontal="center" vertical="center" wrapText="1"/>
    </xf>
    <xf numFmtId="0" fontId="51" fillId="0" borderId="32" xfId="0" applyFont="1" applyFill="1" applyBorder="1" applyAlignment="1">
      <alignment horizontal="center" vertical="center" wrapText="1"/>
    </xf>
    <xf numFmtId="0" fontId="51" fillId="0" borderId="33" xfId="0" applyFont="1" applyFill="1" applyBorder="1" applyAlignment="1">
      <alignment horizontal="center" vertical="center" wrapText="1"/>
    </xf>
    <xf numFmtId="0" fontId="51" fillId="0" borderId="34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top" wrapText="1"/>
    </xf>
    <xf numFmtId="0" fontId="51" fillId="0" borderId="21" xfId="0" applyFont="1" applyFill="1" applyBorder="1" applyAlignment="1">
      <alignment horizontal="center" vertical="top" wrapText="1"/>
    </xf>
    <xf numFmtId="0" fontId="51" fillId="0" borderId="35" xfId="0" applyFont="1" applyFill="1" applyBorder="1" applyAlignment="1">
      <alignment horizontal="center" vertical="top" wrapText="1"/>
    </xf>
    <xf numFmtId="0" fontId="51" fillId="0" borderId="17" xfId="0" applyFont="1" applyFill="1" applyBorder="1" applyAlignment="1">
      <alignment horizontal="center" vertical="center" wrapText="1"/>
    </xf>
    <xf numFmtId="49" fontId="51" fillId="0" borderId="36" xfId="0" applyNumberFormat="1" applyFont="1" applyFill="1" applyBorder="1" applyAlignment="1">
      <alignment horizontal="center" vertical="center" wrapText="1"/>
    </xf>
    <xf numFmtId="49" fontId="51" fillId="0" borderId="37" xfId="0" applyNumberFormat="1" applyFont="1" applyFill="1" applyBorder="1" applyAlignment="1">
      <alignment horizontal="center" vertical="center" wrapText="1"/>
    </xf>
    <xf numFmtId="0" fontId="58" fillId="0" borderId="38" xfId="0" applyFont="1" applyFill="1" applyBorder="1" applyAlignment="1">
      <alignment horizontal="center" vertical="center" wrapText="1"/>
    </xf>
    <xf numFmtId="0" fontId="58" fillId="0" borderId="22" xfId="0" applyFont="1" applyFill="1" applyBorder="1" applyAlignment="1">
      <alignment horizontal="center" vertical="center" wrapText="1"/>
    </xf>
    <xf numFmtId="0" fontId="58" fillId="0" borderId="39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9" fillId="0" borderId="17" xfId="0" applyFont="1" applyFill="1" applyBorder="1" applyAlignment="1">
      <alignment horizontal="center" vertical="center" wrapText="1"/>
    </xf>
    <xf numFmtId="0" fontId="57" fillId="0" borderId="17" xfId="0" applyFont="1" applyFill="1" applyBorder="1" applyAlignment="1">
      <alignment horizontal="center" vertical="center" wrapText="1"/>
    </xf>
    <xf numFmtId="0" fontId="51" fillId="0" borderId="41" xfId="0" applyFont="1" applyFill="1" applyBorder="1" applyAlignment="1">
      <alignment horizontal="left" vertical="center" wrapText="1"/>
    </xf>
    <xf numFmtId="0" fontId="51" fillId="0" borderId="30" xfId="0" applyFont="1" applyFill="1" applyBorder="1" applyAlignment="1">
      <alignment horizontal="left" vertical="center" wrapText="1"/>
    </xf>
    <xf numFmtId="0" fontId="51" fillId="0" borderId="42" xfId="0" applyFont="1" applyFill="1" applyBorder="1" applyAlignment="1">
      <alignment horizontal="left" vertical="center" wrapText="1"/>
    </xf>
    <xf numFmtId="0" fontId="51" fillId="0" borderId="32" xfId="0" applyFont="1" applyFill="1" applyBorder="1" applyAlignment="1">
      <alignment horizontal="left" vertical="center" wrapText="1"/>
    </xf>
    <xf numFmtId="0" fontId="51" fillId="0" borderId="43" xfId="0" applyFont="1" applyFill="1" applyBorder="1" applyAlignment="1">
      <alignment horizontal="left" vertical="center" wrapText="1"/>
    </xf>
    <xf numFmtId="0" fontId="51" fillId="0" borderId="34" xfId="0" applyFont="1" applyFill="1" applyBorder="1" applyAlignment="1">
      <alignment horizontal="left" vertical="center" wrapText="1"/>
    </xf>
    <xf numFmtId="0" fontId="51" fillId="0" borderId="25" xfId="0" applyFont="1" applyFill="1" applyBorder="1" applyAlignment="1">
      <alignment horizontal="left" vertical="center" wrapText="1"/>
    </xf>
    <xf numFmtId="0" fontId="51" fillId="0" borderId="12" xfId="0" applyFont="1" applyFill="1" applyBorder="1" applyAlignment="1">
      <alignment horizontal="left" vertical="center" wrapText="1"/>
    </xf>
    <xf numFmtId="0" fontId="51" fillId="0" borderId="19" xfId="0" applyFont="1" applyFill="1" applyBorder="1" applyAlignment="1">
      <alignment horizontal="left" vertical="center" wrapText="1"/>
    </xf>
    <xf numFmtId="0" fontId="51" fillId="0" borderId="11" xfId="0" applyFont="1" applyFill="1" applyBorder="1" applyAlignment="1">
      <alignment horizontal="left" vertical="center" wrapText="1"/>
    </xf>
    <xf numFmtId="0" fontId="51" fillId="0" borderId="40" xfId="0" applyFont="1" applyFill="1" applyBorder="1" applyAlignment="1">
      <alignment horizontal="left" vertical="center" wrapText="1"/>
    </xf>
    <xf numFmtId="0" fontId="51" fillId="0" borderId="17" xfId="0" applyFont="1" applyFill="1" applyBorder="1" applyAlignment="1">
      <alignment horizontal="left" vertical="center" wrapText="1"/>
    </xf>
    <xf numFmtId="0" fontId="53" fillId="0" borderId="44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wrapText="1"/>
    </xf>
    <xf numFmtId="0" fontId="51" fillId="0" borderId="13" xfId="0" applyFont="1" applyFill="1" applyBorder="1" applyAlignment="1">
      <alignment horizontal="center" vertical="center" wrapText="1"/>
    </xf>
    <xf numFmtId="0" fontId="51" fillId="0" borderId="21" xfId="0" applyFont="1" applyFill="1" applyBorder="1" applyAlignment="1">
      <alignment horizontal="center" vertical="center" wrapText="1"/>
    </xf>
    <xf numFmtId="0" fontId="51" fillId="0" borderId="45" xfId="0" applyFont="1" applyFill="1" applyBorder="1" applyAlignment="1">
      <alignment vertical="center" wrapText="1"/>
    </xf>
    <xf numFmtId="0" fontId="51" fillId="0" borderId="23" xfId="0" applyFont="1" applyFill="1" applyBorder="1" applyAlignment="1">
      <alignment vertical="center" wrapText="1"/>
    </xf>
    <xf numFmtId="0" fontId="51" fillId="0" borderId="37" xfId="0" applyFont="1" applyFill="1" applyBorder="1" applyAlignment="1">
      <alignment vertical="center" wrapText="1"/>
    </xf>
    <xf numFmtId="0" fontId="51" fillId="0" borderId="21" xfId="0" applyFont="1" applyFill="1" applyBorder="1" applyAlignment="1">
      <alignment vertical="center" wrapText="1"/>
    </xf>
    <xf numFmtId="0" fontId="60" fillId="0" borderId="25" xfId="0" applyFont="1" applyFill="1" applyBorder="1" applyAlignment="1">
      <alignment horizontal="left" vertical="center" wrapText="1"/>
    </xf>
    <xf numFmtId="0" fontId="60" fillId="0" borderId="12" xfId="0" applyFont="1" applyFill="1" applyBorder="1" applyAlignment="1">
      <alignment horizontal="left" vertical="center" wrapText="1"/>
    </xf>
    <xf numFmtId="0" fontId="60" fillId="0" borderId="19" xfId="0" applyFont="1" applyFill="1" applyBorder="1" applyAlignment="1">
      <alignment horizontal="left" vertical="center" wrapText="1"/>
    </xf>
    <xf numFmtId="0" fontId="60" fillId="0" borderId="11" xfId="0" applyFont="1" applyFill="1" applyBorder="1" applyAlignment="1">
      <alignment horizontal="left" vertical="center" wrapText="1"/>
    </xf>
    <xf numFmtId="0" fontId="60" fillId="0" borderId="26" xfId="0" applyFont="1" applyFill="1" applyBorder="1" applyAlignment="1">
      <alignment horizontal="left" vertical="center" wrapText="1"/>
    </xf>
    <xf numFmtId="0" fontId="60" fillId="0" borderId="16" xfId="0" applyFont="1" applyFill="1" applyBorder="1" applyAlignment="1">
      <alignment horizontal="left" vertical="center" wrapText="1"/>
    </xf>
    <xf numFmtId="0" fontId="51" fillId="0" borderId="25" xfId="0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center" vertical="center" wrapText="1"/>
    </xf>
    <xf numFmtId="0" fontId="51" fillId="0" borderId="40" xfId="0" applyFont="1" applyFill="1" applyBorder="1" applyAlignment="1">
      <alignment horizontal="center" vertical="center" wrapText="1"/>
    </xf>
    <xf numFmtId="0" fontId="53" fillId="0" borderId="38" xfId="0" applyFont="1" applyFill="1" applyBorder="1" applyAlignment="1">
      <alignment horizontal="center" vertical="center" wrapText="1"/>
    </xf>
    <xf numFmtId="0" fontId="53" fillId="0" borderId="22" xfId="0" applyFont="1" applyFill="1" applyBorder="1" applyAlignment="1">
      <alignment horizontal="center" vertical="center" wrapText="1"/>
    </xf>
    <xf numFmtId="0" fontId="53" fillId="0" borderId="46" xfId="0" applyFont="1" applyFill="1" applyBorder="1" applyAlignment="1">
      <alignment horizontal="center" vertical="center" wrapText="1"/>
    </xf>
    <xf numFmtId="0" fontId="58" fillId="0" borderId="25" xfId="0" applyFont="1" applyFill="1" applyBorder="1" applyAlignment="1">
      <alignment horizontal="left" vertical="center" wrapText="1"/>
    </xf>
    <xf numFmtId="0" fontId="58" fillId="0" borderId="12" xfId="0" applyFont="1" applyFill="1" applyBorder="1" applyAlignment="1">
      <alignment horizontal="left" vertical="center" wrapText="1"/>
    </xf>
    <xf numFmtId="0" fontId="58" fillId="0" borderId="19" xfId="0" applyFont="1" applyFill="1" applyBorder="1" applyAlignment="1">
      <alignment horizontal="left" vertical="center" wrapText="1"/>
    </xf>
    <xf numFmtId="0" fontId="58" fillId="0" borderId="11" xfId="0" applyFont="1" applyFill="1" applyBorder="1" applyAlignment="1">
      <alignment horizontal="left" vertical="center" wrapText="1"/>
    </xf>
    <xf numFmtId="0" fontId="58" fillId="0" borderId="40" xfId="0" applyFont="1" applyFill="1" applyBorder="1" applyAlignment="1">
      <alignment horizontal="left" vertical="center" wrapText="1"/>
    </xf>
    <xf numFmtId="0" fontId="58" fillId="0" borderId="17" xfId="0" applyFont="1" applyFill="1" applyBorder="1" applyAlignment="1">
      <alignment horizontal="left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51" fillId="0" borderId="47" xfId="0" applyFont="1" applyFill="1" applyBorder="1" applyAlignment="1">
      <alignment horizontal="left" vertical="center" wrapText="1"/>
    </xf>
    <xf numFmtId="0" fontId="51" fillId="0" borderId="20" xfId="0" applyFont="1" applyFill="1" applyBorder="1" applyAlignment="1">
      <alignment horizontal="left" vertical="center" wrapText="1"/>
    </xf>
    <xf numFmtId="0" fontId="51" fillId="0" borderId="26" xfId="0" applyFont="1" applyFill="1" applyBorder="1" applyAlignment="1">
      <alignment horizontal="left" vertical="center" wrapText="1"/>
    </xf>
    <xf numFmtId="0" fontId="51" fillId="0" borderId="16" xfId="0" applyFont="1" applyFill="1" applyBorder="1" applyAlignment="1">
      <alignment horizontal="left" vertical="center" wrapText="1"/>
    </xf>
    <xf numFmtId="0" fontId="52" fillId="0" borderId="20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 wrapText="1"/>
    </xf>
    <xf numFmtId="0" fontId="51" fillId="0" borderId="39" xfId="0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center" wrapText="1"/>
    </xf>
    <xf numFmtId="0" fontId="51" fillId="0" borderId="28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61" fillId="0" borderId="16" xfId="0" applyFont="1" applyFill="1" applyBorder="1" applyAlignment="1">
      <alignment horizontal="center" vertical="center" wrapText="1"/>
    </xf>
    <xf numFmtId="0" fontId="60" fillId="0" borderId="40" xfId="0" applyFont="1" applyFill="1" applyBorder="1" applyAlignment="1">
      <alignment horizontal="left" vertical="center" wrapText="1"/>
    </xf>
    <xf numFmtId="0" fontId="60" fillId="0" borderId="17" xfId="0" applyFont="1" applyFill="1" applyBorder="1" applyAlignment="1">
      <alignment horizontal="left" vertical="center" wrapText="1"/>
    </xf>
    <xf numFmtId="0" fontId="61" fillId="0" borderId="17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/>
    </xf>
    <xf numFmtId="49" fontId="51" fillId="0" borderId="25" xfId="0" applyNumberFormat="1" applyFont="1" applyFill="1" applyBorder="1" applyAlignment="1">
      <alignment horizontal="center" vertical="center" wrapText="1"/>
    </xf>
    <xf numFmtId="49" fontId="51" fillId="0" borderId="19" xfId="0" applyNumberFormat="1" applyFont="1" applyFill="1" applyBorder="1" applyAlignment="1">
      <alignment horizontal="center" vertical="center" wrapText="1"/>
    </xf>
    <xf numFmtId="49" fontId="51" fillId="0" borderId="40" xfId="0" applyNumberFormat="1" applyFont="1" applyFill="1" applyBorder="1" applyAlignment="1">
      <alignment horizontal="center" vertical="center" wrapText="1"/>
    </xf>
    <xf numFmtId="0" fontId="51" fillId="0" borderId="35" xfId="0" applyFont="1" applyFill="1" applyBorder="1" applyAlignment="1">
      <alignment horizontal="center" vertical="center" wrapText="1"/>
    </xf>
    <xf numFmtId="0" fontId="58" fillId="0" borderId="38" xfId="0" applyFont="1" applyFill="1" applyBorder="1" applyAlignment="1">
      <alignment horizontal="center" vertical="top" wrapText="1"/>
    </xf>
    <xf numFmtId="0" fontId="58" fillId="0" borderId="22" xfId="0" applyFont="1" applyFill="1" applyBorder="1" applyAlignment="1">
      <alignment horizontal="center" vertical="top" wrapText="1"/>
    </xf>
    <xf numFmtId="0" fontId="58" fillId="0" borderId="46" xfId="0" applyFont="1" applyFill="1" applyBorder="1" applyAlignment="1">
      <alignment horizontal="center" vertical="top" wrapText="1"/>
    </xf>
    <xf numFmtId="0" fontId="51" fillId="0" borderId="25" xfId="0" applyNumberFormat="1" applyFont="1" applyFill="1" applyBorder="1" applyAlignment="1">
      <alignment horizontal="center" vertical="center" wrapText="1"/>
    </xf>
    <xf numFmtId="0" fontId="51" fillId="0" borderId="19" xfId="0" applyNumberFormat="1" applyFont="1" applyFill="1" applyBorder="1" applyAlignment="1">
      <alignment horizontal="center" vertical="center" wrapText="1"/>
    </xf>
    <xf numFmtId="0" fontId="51" fillId="0" borderId="26" xfId="0" applyNumberFormat="1" applyFont="1" applyFill="1" applyBorder="1" applyAlignment="1">
      <alignment horizontal="center" vertical="center" wrapText="1"/>
    </xf>
    <xf numFmtId="0" fontId="58" fillId="0" borderId="27" xfId="0" applyFont="1" applyFill="1" applyBorder="1" applyAlignment="1">
      <alignment horizontal="center" vertical="center" wrapText="1"/>
    </xf>
    <xf numFmtId="0" fontId="58" fillId="0" borderId="18" xfId="0" applyFont="1" applyFill="1" applyBorder="1" applyAlignment="1">
      <alignment horizontal="center" vertical="center" wrapText="1"/>
    </xf>
    <xf numFmtId="0" fontId="58" fillId="0" borderId="28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51" fillId="0" borderId="38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52" fillId="0" borderId="49" xfId="0" applyFont="1" applyFill="1" applyBorder="1" applyAlignment="1">
      <alignment horizontal="center" vertical="center" wrapText="1"/>
    </xf>
    <xf numFmtId="0" fontId="41" fillId="0" borderId="50" xfId="0" applyFont="1" applyFill="1" applyBorder="1" applyAlignment="1">
      <alignment horizontal="center" vertical="center" wrapText="1"/>
    </xf>
    <xf numFmtId="0" fontId="41" fillId="0" borderId="51" xfId="0" applyFont="1" applyFill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62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63" fillId="0" borderId="0" xfId="0" applyFont="1" applyAlignment="1">
      <alignment vertical="center"/>
    </xf>
    <xf numFmtId="0" fontId="51" fillId="0" borderId="0" xfId="0" applyFont="1" applyFill="1" applyBorder="1" applyAlignment="1">
      <alignment horizontal="center" vertical="top" wrapText="1"/>
    </xf>
    <xf numFmtId="0" fontId="56" fillId="0" borderId="0" xfId="0" applyFont="1" applyBorder="1" applyAlignment="1">
      <alignment horizontal="center" vertical="top" wrapText="1"/>
    </xf>
    <xf numFmtId="0" fontId="51" fillId="0" borderId="36" xfId="0" applyFont="1" applyFill="1" applyBorder="1" applyAlignment="1">
      <alignment horizontal="center" vertical="center" wrapText="1"/>
    </xf>
    <xf numFmtId="0" fontId="0" fillId="0" borderId="37" xfId="0" applyFill="1" applyBorder="1" applyAlignment="1">
      <alignment vertical="center" wrapText="1"/>
    </xf>
    <xf numFmtId="0" fontId="0" fillId="0" borderId="47" xfId="0" applyFill="1" applyBorder="1" applyAlignment="1">
      <alignment vertical="center" wrapText="1"/>
    </xf>
    <xf numFmtId="0" fontId="59" fillId="0" borderId="20" xfId="0" applyFont="1" applyFill="1" applyBorder="1" applyAlignment="1">
      <alignment horizontal="center" vertical="center" wrapText="1"/>
    </xf>
    <xf numFmtId="0" fontId="59" fillId="0" borderId="16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51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0" fontId="50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top" wrapText="1"/>
    </xf>
    <xf numFmtId="0" fontId="53" fillId="0" borderId="39" xfId="0" applyFont="1" applyFill="1" applyBorder="1" applyAlignment="1">
      <alignment horizontal="center" vertical="center" wrapText="1"/>
    </xf>
    <xf numFmtId="0" fontId="57" fillId="0" borderId="20" xfId="0" applyFont="1" applyFill="1" applyBorder="1" applyAlignment="1">
      <alignment horizontal="center" vertical="center" wrapText="1"/>
    </xf>
    <xf numFmtId="0" fontId="60" fillId="0" borderId="20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60" fillId="0" borderId="17" xfId="0" applyFont="1" applyFill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63" fillId="0" borderId="0" xfId="0" applyFont="1" applyBorder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58" fillId="0" borderId="44" xfId="0" applyFont="1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54" fillId="0" borderId="0" xfId="0" applyFont="1" applyAlignment="1">
      <alignment horizontal="left" wrapText="1"/>
    </xf>
    <xf numFmtId="0" fontId="51" fillId="0" borderId="27" xfId="0" applyFont="1" applyFill="1" applyBorder="1" applyAlignment="1">
      <alignment horizontal="center" vertical="center" wrapText="1"/>
    </xf>
    <xf numFmtId="0" fontId="51" fillId="0" borderId="44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2" fillId="0" borderId="45" xfId="0" applyFont="1" applyFill="1" applyBorder="1" applyAlignment="1">
      <alignment horizontal="center" vertical="center" wrapText="1"/>
    </xf>
    <xf numFmtId="0" fontId="52" fillId="0" borderId="23" xfId="0" applyFont="1" applyFill="1" applyBorder="1" applyAlignment="1">
      <alignment horizontal="center" vertical="center" wrapText="1"/>
    </xf>
    <xf numFmtId="0" fontId="52" fillId="0" borderId="2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5" fillId="0" borderId="0" xfId="0" applyFont="1" applyAlignment="1">
      <alignment horizontal="right" vertical="top" wrapText="1"/>
    </xf>
    <xf numFmtId="0" fontId="65" fillId="0" borderId="0" xfId="0" applyFont="1" applyAlignment="1">
      <alignment horizontal="right" vertical="top" wrapText="1"/>
    </xf>
    <xf numFmtId="0" fontId="65" fillId="0" borderId="0" xfId="0" applyFont="1" applyFill="1" applyAlignment="1">
      <alignment horizontal="right" vertical="top" wrapText="1"/>
    </xf>
    <xf numFmtId="0" fontId="50" fillId="0" borderId="0" xfId="0" applyFont="1" applyAlignment="1">
      <alignment horizontal="center" wrapText="1"/>
    </xf>
    <xf numFmtId="0" fontId="51" fillId="0" borderId="52" xfId="0" applyFont="1" applyBorder="1" applyAlignment="1">
      <alignment horizontal="center" vertical="center" wrapText="1"/>
    </xf>
    <xf numFmtId="0" fontId="58" fillId="0" borderId="52" xfId="0" applyFont="1" applyBorder="1" applyAlignment="1">
      <alignment horizontal="center" vertical="center" wrapText="1"/>
    </xf>
    <xf numFmtId="0" fontId="51" fillId="0" borderId="52" xfId="0" applyFont="1" applyFill="1" applyBorder="1" applyAlignment="1">
      <alignment horizontal="center" vertical="center" wrapText="1"/>
    </xf>
    <xf numFmtId="0" fontId="51" fillId="0" borderId="52" xfId="0" applyFont="1" applyBorder="1" applyAlignment="1">
      <alignment horizontal="center" vertical="center" wrapText="1"/>
    </xf>
    <xf numFmtId="0" fontId="58" fillId="0" borderId="52" xfId="0" applyFont="1" applyBorder="1" applyAlignment="1">
      <alignment horizontal="center" vertical="center" wrapText="1"/>
    </xf>
    <xf numFmtId="0" fontId="51" fillId="0" borderId="52" xfId="0" applyFont="1" applyFill="1" applyBorder="1" applyAlignment="1">
      <alignment horizontal="center" vertical="center" wrapText="1"/>
    </xf>
    <xf numFmtId="0" fontId="58" fillId="0" borderId="52" xfId="0" applyFont="1" applyFill="1" applyBorder="1" applyAlignment="1">
      <alignment horizontal="center" vertical="center" wrapText="1"/>
    </xf>
    <xf numFmtId="10" fontId="51" fillId="0" borderId="52" xfId="0" applyNumberFormat="1" applyFont="1" applyFill="1" applyBorder="1" applyAlignment="1">
      <alignment horizontal="center" vertical="center" wrapText="1"/>
    </xf>
    <xf numFmtId="3" fontId="51" fillId="0" borderId="52" xfId="0" applyNumberFormat="1" applyFont="1" applyFill="1" applyBorder="1" applyAlignment="1">
      <alignment horizontal="center" vertical="center" wrapText="1"/>
    </xf>
    <xf numFmtId="173" fontId="51" fillId="0" borderId="52" xfId="0" applyNumberFormat="1" applyFont="1" applyBorder="1" applyAlignment="1">
      <alignment horizontal="center" vertical="center" wrapText="1"/>
    </xf>
    <xf numFmtId="0" fontId="66" fillId="0" borderId="52" xfId="0" applyFont="1" applyBorder="1" applyAlignment="1">
      <alignment horizontal="center" vertical="center" wrapText="1"/>
    </xf>
    <xf numFmtId="0" fontId="66" fillId="0" borderId="52" xfId="0" applyFont="1" applyFill="1" applyBorder="1" applyAlignment="1">
      <alignment horizontal="center" vertical="center" wrapText="1"/>
    </xf>
    <xf numFmtId="173" fontId="51" fillId="0" borderId="52" xfId="0" applyNumberFormat="1" applyFont="1" applyFill="1" applyBorder="1" applyAlignment="1">
      <alignment horizontal="center" vertical="center" wrapText="1"/>
    </xf>
    <xf numFmtId="0" fontId="51" fillId="0" borderId="52" xfId="0" applyFont="1" applyBorder="1" applyAlignment="1">
      <alignment horizontal="justify" vertical="center" wrapText="1"/>
    </xf>
    <xf numFmtId="0" fontId="51" fillId="0" borderId="52" xfId="0" applyFont="1" applyBorder="1" applyAlignment="1">
      <alignment vertical="center" wrapText="1"/>
    </xf>
    <xf numFmtId="0" fontId="58" fillId="0" borderId="52" xfId="0" applyFont="1" applyBorder="1" applyAlignment="1">
      <alignment vertical="center" wrapText="1"/>
    </xf>
    <xf numFmtId="10" fontId="51" fillId="0" borderId="52" xfId="0" applyNumberFormat="1" applyFont="1" applyFill="1" applyBorder="1" applyAlignment="1">
      <alignment vertical="center" wrapText="1"/>
    </xf>
    <xf numFmtId="0" fontId="55" fillId="0" borderId="0" xfId="0" applyFont="1" applyAlignment="1">
      <alignment vertical="center"/>
    </xf>
    <xf numFmtId="0" fontId="55" fillId="0" borderId="0" xfId="0" applyFont="1" applyAlignment="1">
      <alignment horizontal="justify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69"/>
  <sheetViews>
    <sheetView zoomScaleSheetLayoutView="100" zoomScalePageLayoutView="0" workbookViewId="0" topLeftCell="A5">
      <selection activeCell="A1" sqref="A1:IV4"/>
    </sheetView>
  </sheetViews>
  <sheetFormatPr defaultColWidth="9.140625" defaultRowHeight="15"/>
  <cols>
    <col min="1" max="1" width="4.00390625" style="0" customWidth="1"/>
    <col min="2" max="2" width="4.8515625" style="0" customWidth="1"/>
    <col min="3" max="3" width="19.140625" style="0" customWidth="1"/>
    <col min="4" max="4" width="18.421875" style="0" customWidth="1"/>
    <col min="5" max="5" width="18.00390625" style="0" customWidth="1"/>
    <col min="6" max="6" width="16.28125" style="24" customWidth="1"/>
    <col min="7" max="7" width="12.57421875" style="0" customWidth="1"/>
    <col min="8" max="8" width="11.8515625" style="24" customWidth="1"/>
    <col min="9" max="9" width="10.8515625" style="0" customWidth="1"/>
    <col min="10" max="10" width="14.57421875" style="0" customWidth="1"/>
    <col min="11" max="11" width="29.421875" style="24" customWidth="1"/>
    <col min="12" max="12" width="9.140625" style="0" hidden="1" customWidth="1"/>
    <col min="13" max="13" width="9.8515625" style="0" bestFit="1" customWidth="1"/>
  </cols>
  <sheetData>
    <row r="1" spans="10:11" ht="15" hidden="1">
      <c r="J1" s="30"/>
      <c r="K1" s="28" t="s">
        <v>22</v>
      </c>
    </row>
    <row r="2" spans="10:11" ht="30" customHeight="1" hidden="1">
      <c r="J2" s="215" t="s">
        <v>25</v>
      </c>
      <c r="K2" s="216"/>
    </row>
    <row r="3" spans="10:12" ht="15" hidden="1">
      <c r="J3" s="31"/>
      <c r="K3" s="215" t="s">
        <v>23</v>
      </c>
      <c r="L3" s="216"/>
    </row>
    <row r="4" spans="10:11" ht="15" hidden="1">
      <c r="J4" s="217" t="s">
        <v>94</v>
      </c>
      <c r="K4" s="218"/>
    </row>
    <row r="6" spans="2:11" ht="15.75">
      <c r="B6" s="219" t="s">
        <v>15</v>
      </c>
      <c r="C6" s="219"/>
      <c r="D6" s="219"/>
      <c r="E6" s="219"/>
      <c r="F6" s="219"/>
      <c r="G6" s="219"/>
      <c r="H6" s="219"/>
      <c r="I6" s="219"/>
      <c r="J6" s="219"/>
      <c r="K6" s="219"/>
    </row>
    <row r="7" spans="2:11" ht="15.75">
      <c r="B7" s="219" t="s">
        <v>16</v>
      </c>
      <c r="C7" s="219"/>
      <c r="D7" s="219"/>
      <c r="E7" s="219"/>
      <c r="F7" s="219"/>
      <c r="G7" s="219"/>
      <c r="H7" s="219"/>
      <c r="I7" s="219"/>
      <c r="J7" s="219"/>
      <c r="K7" s="219"/>
    </row>
    <row r="8" spans="2:11" ht="15.75">
      <c r="B8" s="1"/>
      <c r="C8" s="1"/>
      <c r="D8" s="1"/>
      <c r="E8" s="2" t="s">
        <v>17</v>
      </c>
      <c r="F8" s="25" t="s">
        <v>18</v>
      </c>
      <c r="G8" s="3" t="s">
        <v>95</v>
      </c>
      <c r="H8" s="27" t="s">
        <v>91</v>
      </c>
      <c r="I8" s="1"/>
      <c r="J8" s="1"/>
      <c r="K8" s="29"/>
    </row>
    <row r="9" spans="2:11" ht="15" customHeight="1">
      <c r="B9" s="220"/>
      <c r="C9" s="220"/>
      <c r="D9" s="220"/>
      <c r="E9" s="220"/>
      <c r="F9" s="220"/>
      <c r="G9" s="220"/>
      <c r="H9" s="220"/>
      <c r="I9" s="204"/>
      <c r="J9" s="204"/>
      <c r="K9" s="26"/>
    </row>
    <row r="10" spans="2:11" ht="30" customHeight="1">
      <c r="B10" s="227" t="s">
        <v>26</v>
      </c>
      <c r="C10" s="227"/>
      <c r="D10" s="227"/>
      <c r="E10" s="227"/>
      <c r="F10" s="228"/>
      <c r="G10" s="229"/>
      <c r="H10" s="230"/>
      <c r="I10" s="230"/>
      <c r="J10" s="230"/>
      <c r="K10" s="230"/>
    </row>
    <row r="11" spans="2:11" ht="15" customHeight="1">
      <c r="B11" s="203"/>
      <c r="C11" s="204"/>
      <c r="D11" s="204"/>
      <c r="E11" s="204"/>
      <c r="F11" s="204"/>
      <c r="G11" s="30"/>
      <c r="H11" s="46"/>
      <c r="I11" s="30"/>
      <c r="J11" s="30"/>
      <c r="K11" s="26"/>
    </row>
    <row r="12" spans="2:11" ht="19.5" customHeight="1">
      <c r="B12" s="205" t="s">
        <v>52</v>
      </c>
      <c r="C12" s="206"/>
      <c r="D12" s="206"/>
      <c r="E12" s="206"/>
      <c r="F12" s="207"/>
      <c r="G12" s="207"/>
      <c r="H12" s="207"/>
      <c r="I12" s="207"/>
      <c r="J12" s="207"/>
      <c r="K12" s="207"/>
    </row>
    <row r="13" spans="2:11" ht="18" customHeight="1">
      <c r="B13" s="208" t="s">
        <v>10</v>
      </c>
      <c r="C13" s="208"/>
      <c r="D13" s="208"/>
      <c r="E13" s="208"/>
      <c r="F13" s="209"/>
      <c r="G13" s="209"/>
      <c r="H13" s="209"/>
      <c r="I13" s="209"/>
      <c r="J13" s="209"/>
      <c r="K13" s="209"/>
    </row>
    <row r="14" spans="2:11" ht="18" customHeight="1" thickBot="1">
      <c r="B14" s="64"/>
      <c r="C14" s="64"/>
      <c r="D14" s="64"/>
      <c r="E14" s="64"/>
      <c r="F14" s="65"/>
      <c r="G14" s="65"/>
      <c r="H14" s="77"/>
      <c r="I14" s="65"/>
      <c r="J14" s="65"/>
      <c r="K14" s="65"/>
    </row>
    <row r="15" spans="2:11" ht="33" customHeight="1">
      <c r="B15" s="210" t="s">
        <v>27</v>
      </c>
      <c r="C15" s="137" t="s">
        <v>28</v>
      </c>
      <c r="D15" s="137" t="s">
        <v>2</v>
      </c>
      <c r="E15" s="137" t="s">
        <v>0</v>
      </c>
      <c r="F15" s="137" t="s">
        <v>24</v>
      </c>
      <c r="G15" s="137" t="s">
        <v>3</v>
      </c>
      <c r="H15" s="137" t="s">
        <v>29</v>
      </c>
      <c r="I15" s="195" t="s">
        <v>7</v>
      </c>
      <c r="J15" s="196"/>
      <c r="K15" s="197" t="s">
        <v>30</v>
      </c>
    </row>
    <row r="16" spans="2:11" ht="39" customHeight="1">
      <c r="B16" s="211"/>
      <c r="C16" s="193"/>
      <c r="D16" s="193"/>
      <c r="E16" s="193"/>
      <c r="F16" s="193"/>
      <c r="G16" s="193"/>
      <c r="H16" s="193"/>
      <c r="I16" s="33" t="s">
        <v>4</v>
      </c>
      <c r="J16" s="33" t="s">
        <v>6</v>
      </c>
      <c r="K16" s="198"/>
    </row>
    <row r="17" spans="2:11" ht="33.75" customHeight="1">
      <c r="B17" s="212"/>
      <c r="C17" s="194"/>
      <c r="D17" s="194"/>
      <c r="E17" s="194"/>
      <c r="F17" s="194"/>
      <c r="G17" s="194"/>
      <c r="H17" s="194"/>
      <c r="I17" s="33" t="s">
        <v>21</v>
      </c>
      <c r="J17" s="33" t="s">
        <v>5</v>
      </c>
      <c r="K17" s="199"/>
    </row>
    <row r="18" spans="2:11" ht="18" customHeight="1">
      <c r="B18" s="32">
        <v>1</v>
      </c>
      <c r="C18" s="33">
        <v>2</v>
      </c>
      <c r="D18" s="33">
        <v>3</v>
      </c>
      <c r="E18" s="33">
        <v>4</v>
      </c>
      <c r="F18" s="33">
        <v>5</v>
      </c>
      <c r="G18" s="33">
        <v>6</v>
      </c>
      <c r="H18" s="82">
        <v>7</v>
      </c>
      <c r="I18" s="33">
        <v>8</v>
      </c>
      <c r="J18" s="33">
        <v>9</v>
      </c>
      <c r="K18" s="23">
        <v>10</v>
      </c>
    </row>
    <row r="19" spans="2:11" ht="18" customHeight="1" thickBot="1">
      <c r="B19" s="200" t="s">
        <v>38</v>
      </c>
      <c r="C19" s="201"/>
      <c r="D19" s="201"/>
      <c r="E19" s="201"/>
      <c r="F19" s="201"/>
      <c r="G19" s="201"/>
      <c r="H19" s="201"/>
      <c r="I19" s="201"/>
      <c r="J19" s="201"/>
      <c r="K19" s="202"/>
    </row>
    <row r="20" spans="2:11" ht="41.25" customHeight="1">
      <c r="B20" s="113" t="s">
        <v>34</v>
      </c>
      <c r="C20" s="137" t="s">
        <v>53</v>
      </c>
      <c r="D20" s="137" t="s">
        <v>54</v>
      </c>
      <c r="E20" s="52" t="s">
        <v>31</v>
      </c>
      <c r="F20" s="7">
        <f>SUM(F21:F24)</f>
        <v>20820</v>
      </c>
      <c r="G20" s="7">
        <f>SUM(G21:G24)</f>
        <v>20820</v>
      </c>
      <c r="H20" s="7">
        <f>SUM(H21:H24)</f>
        <v>6598.40561</v>
      </c>
      <c r="I20" s="7">
        <f>SUM(I21:I24)</f>
        <v>-14221.59439</v>
      </c>
      <c r="J20" s="7">
        <f>H20/G20*100</f>
        <v>31.692630211335253</v>
      </c>
      <c r="K20" s="184" t="s">
        <v>104</v>
      </c>
    </row>
    <row r="21" spans="2:11" ht="48" customHeight="1">
      <c r="B21" s="114"/>
      <c r="C21" s="138"/>
      <c r="D21" s="138"/>
      <c r="E21" s="50" t="s">
        <v>8</v>
      </c>
      <c r="F21" s="4">
        <v>0</v>
      </c>
      <c r="G21" s="4">
        <v>0</v>
      </c>
      <c r="H21" s="4">
        <v>0</v>
      </c>
      <c r="I21" s="4">
        <f>H21-G21</f>
        <v>0</v>
      </c>
      <c r="J21" s="10">
        <v>0</v>
      </c>
      <c r="K21" s="185"/>
    </row>
    <row r="22" spans="2:11" ht="42" customHeight="1">
      <c r="B22" s="114"/>
      <c r="C22" s="138"/>
      <c r="D22" s="138"/>
      <c r="E22" s="50" t="s">
        <v>32</v>
      </c>
      <c r="F22" s="4">
        <v>0</v>
      </c>
      <c r="G22" s="4">
        <v>0</v>
      </c>
      <c r="H22" s="4">
        <v>0</v>
      </c>
      <c r="I22" s="4">
        <f>H22-G22</f>
        <v>0</v>
      </c>
      <c r="J22" s="10">
        <v>0</v>
      </c>
      <c r="K22" s="185"/>
    </row>
    <row r="23" spans="2:11" ht="39" customHeight="1">
      <c r="B23" s="114"/>
      <c r="C23" s="138"/>
      <c r="D23" s="138"/>
      <c r="E23" s="11" t="s">
        <v>9</v>
      </c>
      <c r="F23" s="12">
        <f>10520+10300</f>
        <v>20820</v>
      </c>
      <c r="G23" s="12">
        <f>10300+10520</f>
        <v>20820</v>
      </c>
      <c r="H23" s="12">
        <f>4500+2098.40561</f>
        <v>6598.40561</v>
      </c>
      <c r="I23" s="4">
        <f>H23-G23</f>
        <v>-14221.59439</v>
      </c>
      <c r="J23" s="10">
        <f>H23/G23*100</f>
        <v>31.692630211335253</v>
      </c>
      <c r="K23" s="185"/>
    </row>
    <row r="24" spans="2:11" ht="33.75" customHeight="1" thickBot="1">
      <c r="B24" s="114"/>
      <c r="C24" s="183"/>
      <c r="D24" s="138"/>
      <c r="E24" s="60" t="s">
        <v>33</v>
      </c>
      <c r="F24" s="12">
        <v>0</v>
      </c>
      <c r="G24" s="12">
        <v>0</v>
      </c>
      <c r="H24" s="12">
        <v>0</v>
      </c>
      <c r="I24" s="4">
        <f>H24-G24</f>
        <v>0</v>
      </c>
      <c r="J24" s="10">
        <v>0</v>
      </c>
      <c r="K24" s="186"/>
    </row>
    <row r="25" spans="2:11" ht="31.5" customHeight="1">
      <c r="B25" s="187" t="s">
        <v>35</v>
      </c>
      <c r="C25" s="97" t="s">
        <v>55</v>
      </c>
      <c r="D25" s="97" t="s">
        <v>56</v>
      </c>
      <c r="E25" s="52" t="s">
        <v>31</v>
      </c>
      <c r="F25" s="7">
        <f>SUM(F26:F29)</f>
        <v>200</v>
      </c>
      <c r="G25" s="7">
        <f>SUM(G26:G29)</f>
        <v>200</v>
      </c>
      <c r="H25" s="7">
        <f>SUM(H26:H29)</f>
        <v>15.67125</v>
      </c>
      <c r="I25" s="7">
        <f>SUM(I26:I29)</f>
        <v>-184.32875</v>
      </c>
      <c r="J25" s="7">
        <f>H25/G25*100</f>
        <v>7.835625</v>
      </c>
      <c r="K25" s="190" t="s">
        <v>105</v>
      </c>
    </row>
    <row r="26" spans="2:11" ht="30.75" customHeight="1">
      <c r="B26" s="188"/>
      <c r="C26" s="98"/>
      <c r="D26" s="98"/>
      <c r="E26" s="50" t="s">
        <v>8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191"/>
    </row>
    <row r="27" spans="2:11" ht="33.75" customHeight="1">
      <c r="B27" s="188"/>
      <c r="C27" s="98"/>
      <c r="D27" s="98"/>
      <c r="E27" s="50" t="s">
        <v>32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191"/>
    </row>
    <row r="28" spans="2:11" ht="28.5" customHeight="1">
      <c r="B28" s="188"/>
      <c r="C28" s="98"/>
      <c r="D28" s="98"/>
      <c r="E28" s="5" t="s">
        <v>9</v>
      </c>
      <c r="F28" s="4">
        <v>200</v>
      </c>
      <c r="G28" s="4">
        <v>200</v>
      </c>
      <c r="H28" s="4">
        <v>15.67125</v>
      </c>
      <c r="I28" s="4">
        <f>H28-G28</f>
        <v>-184.32875</v>
      </c>
      <c r="J28" s="4">
        <f>H28/G28*100</f>
        <v>7.835625</v>
      </c>
      <c r="K28" s="191"/>
    </row>
    <row r="29" spans="2:11" ht="27" thickBot="1">
      <c r="B29" s="189"/>
      <c r="C29" s="99"/>
      <c r="D29" s="99"/>
      <c r="E29" s="60" t="s">
        <v>33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92"/>
    </row>
    <row r="30" spans="2:11" ht="25.5" customHeight="1">
      <c r="B30" s="91"/>
      <c r="C30" s="94" t="s">
        <v>36</v>
      </c>
      <c r="D30" s="97"/>
      <c r="E30" s="15" t="s">
        <v>31</v>
      </c>
      <c r="F30" s="16">
        <f>SUM(F31:F34)</f>
        <v>21020</v>
      </c>
      <c r="G30" s="16">
        <f>SUM(G31:G34)</f>
        <v>21020</v>
      </c>
      <c r="H30" s="16">
        <f>SUM(H31:H34)</f>
        <v>6614.07686</v>
      </c>
      <c r="I30" s="16">
        <f>SUM(I31:I34)</f>
        <v>-14405.923139999999</v>
      </c>
      <c r="J30" s="16">
        <f>H30/G30*100</f>
        <v>31.465636822074217</v>
      </c>
      <c r="K30" s="100"/>
    </row>
    <row r="31" spans="2:11" ht="37.5" customHeight="1">
      <c r="B31" s="92"/>
      <c r="C31" s="95"/>
      <c r="D31" s="98"/>
      <c r="E31" s="51" t="s">
        <v>8</v>
      </c>
      <c r="F31" s="17">
        <f>F26+F21</f>
        <v>0</v>
      </c>
      <c r="G31" s="17">
        <f>G26+G21</f>
        <v>0</v>
      </c>
      <c r="H31" s="17">
        <f>H26+H21</f>
        <v>0</v>
      </c>
      <c r="I31" s="17">
        <f>I26+I21</f>
        <v>0</v>
      </c>
      <c r="J31" s="17">
        <f>J26+J21</f>
        <v>0</v>
      </c>
      <c r="K31" s="101"/>
    </row>
    <row r="32" spans="2:11" ht="26.25" customHeight="1">
      <c r="B32" s="92"/>
      <c r="C32" s="95"/>
      <c r="D32" s="98"/>
      <c r="E32" s="51" t="s">
        <v>32</v>
      </c>
      <c r="F32" s="17">
        <f aca="true" t="shared" si="0" ref="F32:J34">F27+F22</f>
        <v>0</v>
      </c>
      <c r="G32" s="17">
        <f t="shared" si="0"/>
        <v>0</v>
      </c>
      <c r="H32" s="17">
        <f t="shared" si="0"/>
        <v>0</v>
      </c>
      <c r="I32" s="17">
        <f t="shared" si="0"/>
        <v>0</v>
      </c>
      <c r="J32" s="17">
        <f t="shared" si="0"/>
        <v>0</v>
      </c>
      <c r="K32" s="101"/>
    </row>
    <row r="33" spans="2:11" ht="27.75" customHeight="1">
      <c r="B33" s="92"/>
      <c r="C33" s="95"/>
      <c r="D33" s="98"/>
      <c r="E33" s="22" t="s">
        <v>9</v>
      </c>
      <c r="F33" s="17">
        <f t="shared" si="0"/>
        <v>21020</v>
      </c>
      <c r="G33" s="17">
        <f t="shared" si="0"/>
        <v>21020</v>
      </c>
      <c r="H33" s="17">
        <f>H23+H28</f>
        <v>6614.07686</v>
      </c>
      <c r="I33" s="17">
        <f>H33-G33</f>
        <v>-14405.923139999999</v>
      </c>
      <c r="J33" s="17">
        <f>H33/G33*100</f>
        <v>31.465636822074217</v>
      </c>
      <c r="K33" s="101"/>
    </row>
    <row r="34" spans="2:11" ht="33" customHeight="1" thickBot="1">
      <c r="B34" s="93"/>
      <c r="C34" s="96"/>
      <c r="D34" s="99"/>
      <c r="E34" s="62" t="s">
        <v>33</v>
      </c>
      <c r="F34" s="17">
        <f t="shared" si="0"/>
        <v>0</v>
      </c>
      <c r="G34" s="17">
        <f t="shared" si="0"/>
        <v>0</v>
      </c>
      <c r="H34" s="17">
        <f t="shared" si="0"/>
        <v>0</v>
      </c>
      <c r="I34" s="17">
        <f t="shared" si="0"/>
        <v>0</v>
      </c>
      <c r="J34" s="17">
        <f t="shared" si="0"/>
        <v>0</v>
      </c>
      <c r="K34" s="102"/>
    </row>
    <row r="35" spans="2:11" ht="28.5" customHeight="1">
      <c r="B35" s="91"/>
      <c r="C35" s="119" t="s">
        <v>37</v>
      </c>
      <c r="D35" s="94"/>
      <c r="E35" s="58" t="s">
        <v>31</v>
      </c>
      <c r="F35" s="16">
        <f>SUM(F36:F39)</f>
        <v>0</v>
      </c>
      <c r="G35" s="16">
        <f>SUM(G36:G39)</f>
        <v>0</v>
      </c>
      <c r="H35" s="16">
        <f>SUM(H36:H39)</f>
        <v>0</v>
      </c>
      <c r="I35" s="16">
        <f>SUM(I36:I39)</f>
        <v>0</v>
      </c>
      <c r="J35" s="16">
        <f>SUM(J36:J39)</f>
        <v>0</v>
      </c>
      <c r="K35" s="100"/>
    </row>
    <row r="36" spans="2:11" ht="28.5" customHeight="1">
      <c r="B36" s="92"/>
      <c r="C36" s="120"/>
      <c r="D36" s="95"/>
      <c r="E36" s="57" t="s">
        <v>8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01"/>
    </row>
    <row r="37" spans="2:11" ht="36.75" customHeight="1">
      <c r="B37" s="92"/>
      <c r="C37" s="120"/>
      <c r="D37" s="95"/>
      <c r="E37" s="57" t="s">
        <v>32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01"/>
    </row>
    <row r="38" spans="2:11" ht="33.75" customHeight="1">
      <c r="B38" s="92"/>
      <c r="C38" s="120"/>
      <c r="D38" s="95"/>
      <c r="E38" s="5" t="s">
        <v>9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01"/>
    </row>
    <row r="39" spans="2:11" ht="45" customHeight="1" thickBot="1">
      <c r="B39" s="118"/>
      <c r="C39" s="121"/>
      <c r="D39" s="122"/>
      <c r="E39" s="13" t="s">
        <v>33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35"/>
    </row>
    <row r="40" spans="2:11" ht="18" customHeight="1" thickBot="1">
      <c r="B40" s="200" t="s">
        <v>39</v>
      </c>
      <c r="C40" s="201"/>
      <c r="D40" s="201"/>
      <c r="E40" s="201"/>
      <c r="F40" s="201"/>
      <c r="G40" s="201"/>
      <c r="H40" s="201"/>
      <c r="I40" s="201"/>
      <c r="J40" s="201"/>
      <c r="K40" s="202"/>
    </row>
    <row r="41" spans="2:11" ht="30.75" customHeight="1">
      <c r="B41" s="113" t="s">
        <v>40</v>
      </c>
      <c r="C41" s="137" t="s">
        <v>57</v>
      </c>
      <c r="D41" s="137" t="s">
        <v>54</v>
      </c>
      <c r="E41" s="58" t="s">
        <v>31</v>
      </c>
      <c r="F41" s="7">
        <f>SUM(F42:F45)</f>
        <v>200</v>
      </c>
      <c r="G41" s="7">
        <f>SUM(G42:G45)</f>
        <v>200</v>
      </c>
      <c r="H41" s="7">
        <f>SUM(H42:H45)</f>
        <v>0</v>
      </c>
      <c r="I41" s="8">
        <f>SUM(I42:I45)</f>
        <v>-200</v>
      </c>
      <c r="J41" s="9">
        <f>H41/G41*100</f>
        <v>0</v>
      </c>
      <c r="K41" s="115" t="s">
        <v>97</v>
      </c>
    </row>
    <row r="42" spans="2:11" ht="42.75" customHeight="1">
      <c r="B42" s="114"/>
      <c r="C42" s="138"/>
      <c r="D42" s="138"/>
      <c r="E42" s="57" t="s">
        <v>8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116"/>
    </row>
    <row r="43" spans="2:11" ht="29.25" customHeight="1">
      <c r="B43" s="114"/>
      <c r="C43" s="138"/>
      <c r="D43" s="138"/>
      <c r="E43" s="57" t="s">
        <v>32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116"/>
    </row>
    <row r="44" spans="2:11" ht="26.25" customHeight="1">
      <c r="B44" s="114"/>
      <c r="C44" s="138"/>
      <c r="D44" s="138"/>
      <c r="E44" s="11" t="s">
        <v>9</v>
      </c>
      <c r="F44" s="12">
        <v>200</v>
      </c>
      <c r="G44" s="12">
        <v>200</v>
      </c>
      <c r="H44" s="12">
        <v>0</v>
      </c>
      <c r="I44" s="4">
        <f>H44-G44</f>
        <v>-200</v>
      </c>
      <c r="J44" s="10">
        <f>H44/G44*100</f>
        <v>0</v>
      </c>
      <c r="K44" s="116"/>
    </row>
    <row r="45" spans="2:11" ht="33.75" customHeight="1" thickBot="1">
      <c r="B45" s="114"/>
      <c r="C45" s="138"/>
      <c r="D45" s="138"/>
      <c r="E45" s="60" t="s">
        <v>33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16"/>
    </row>
    <row r="46" spans="2:11" ht="30.75" customHeight="1">
      <c r="B46" s="180" t="s">
        <v>86</v>
      </c>
      <c r="C46" s="97" t="s">
        <v>89</v>
      </c>
      <c r="D46" s="97" t="s">
        <v>92</v>
      </c>
      <c r="E46" s="75" t="s">
        <v>31</v>
      </c>
      <c r="F46" s="7">
        <f>SUM(F47:F50)</f>
        <v>6.1</v>
      </c>
      <c r="G46" s="7">
        <f>SUM(G47:G50)</f>
        <v>6.1</v>
      </c>
      <c r="H46" s="7">
        <f>SUM(H47:H50)</f>
        <v>0</v>
      </c>
      <c r="I46" s="7">
        <f>SUM(I47:I50)</f>
        <v>-6.1</v>
      </c>
      <c r="J46" s="7">
        <f>H46/G46*100</f>
        <v>0</v>
      </c>
      <c r="K46" s="115" t="s">
        <v>98</v>
      </c>
    </row>
    <row r="47" spans="2:11" ht="42.75" customHeight="1">
      <c r="B47" s="181"/>
      <c r="C47" s="98"/>
      <c r="D47" s="98"/>
      <c r="E47" s="76" t="s">
        <v>8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116"/>
    </row>
    <row r="48" spans="2:11" ht="29.25" customHeight="1">
      <c r="B48" s="181"/>
      <c r="C48" s="98"/>
      <c r="D48" s="98"/>
      <c r="E48" s="76" t="s">
        <v>32</v>
      </c>
      <c r="F48" s="4">
        <v>0</v>
      </c>
      <c r="G48" s="4">
        <v>0</v>
      </c>
      <c r="H48" s="4">
        <v>0</v>
      </c>
      <c r="I48" s="4">
        <f>H48-G48</f>
        <v>0</v>
      </c>
      <c r="J48" s="4">
        <v>0</v>
      </c>
      <c r="K48" s="116"/>
    </row>
    <row r="49" spans="2:11" ht="26.25" customHeight="1">
      <c r="B49" s="181"/>
      <c r="C49" s="98"/>
      <c r="D49" s="98"/>
      <c r="E49" s="5" t="s">
        <v>9</v>
      </c>
      <c r="F49" s="4">
        <v>6.1</v>
      </c>
      <c r="G49" s="4">
        <v>6.1</v>
      </c>
      <c r="H49" s="4">
        <v>0</v>
      </c>
      <c r="I49" s="4">
        <f>H49-G49</f>
        <v>-6.1</v>
      </c>
      <c r="J49" s="4">
        <f>H49/G49*100</f>
        <v>0</v>
      </c>
      <c r="K49" s="116"/>
    </row>
    <row r="50" spans="2:11" ht="33.75" customHeight="1" thickBot="1">
      <c r="B50" s="182"/>
      <c r="C50" s="112"/>
      <c r="D50" s="112"/>
      <c r="E50" s="13" t="s">
        <v>33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16"/>
    </row>
    <row r="51" spans="2:11" ht="30.75" customHeight="1">
      <c r="B51" s="180" t="s">
        <v>86</v>
      </c>
      <c r="C51" s="97" t="s">
        <v>89</v>
      </c>
      <c r="D51" s="97" t="s">
        <v>93</v>
      </c>
      <c r="E51" s="78" t="s">
        <v>31</v>
      </c>
      <c r="F51" s="7">
        <f>SUM(F52:F55)</f>
        <v>0</v>
      </c>
      <c r="G51" s="7">
        <f>SUM(G52:G55)</f>
        <v>0</v>
      </c>
      <c r="H51" s="7">
        <f>SUM(H52:H55)</f>
        <v>0</v>
      </c>
      <c r="I51" s="7">
        <f>SUM(I52:I55)</f>
        <v>0</v>
      </c>
      <c r="J51" s="7">
        <v>0</v>
      </c>
      <c r="K51" s="190"/>
    </row>
    <row r="52" spans="2:11" ht="42.75" customHeight="1">
      <c r="B52" s="181"/>
      <c r="C52" s="98"/>
      <c r="D52" s="98"/>
      <c r="E52" s="79" t="s">
        <v>8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191"/>
    </row>
    <row r="53" spans="2:11" ht="29.25" customHeight="1">
      <c r="B53" s="181"/>
      <c r="C53" s="98"/>
      <c r="D53" s="98"/>
      <c r="E53" s="79" t="s">
        <v>32</v>
      </c>
      <c r="F53" s="4">
        <v>0</v>
      </c>
      <c r="G53" s="4">
        <v>0</v>
      </c>
      <c r="H53" s="4">
        <v>0</v>
      </c>
      <c r="I53" s="4">
        <f>H53-G53</f>
        <v>0</v>
      </c>
      <c r="J53" s="4">
        <v>0</v>
      </c>
      <c r="K53" s="191"/>
    </row>
    <row r="54" spans="2:11" ht="26.25" customHeight="1">
      <c r="B54" s="181"/>
      <c r="C54" s="98"/>
      <c r="D54" s="98"/>
      <c r="E54" s="5" t="s">
        <v>9</v>
      </c>
      <c r="F54" s="4">
        <v>0</v>
      </c>
      <c r="G54" s="4">
        <v>0</v>
      </c>
      <c r="H54" s="4">
        <v>0</v>
      </c>
      <c r="I54" s="4">
        <f>H54-G54</f>
        <v>0</v>
      </c>
      <c r="J54" s="4">
        <v>0</v>
      </c>
      <c r="K54" s="191"/>
    </row>
    <row r="55" spans="2:11" ht="33.75" customHeight="1" thickBot="1">
      <c r="B55" s="182"/>
      <c r="C55" s="112"/>
      <c r="D55" s="112"/>
      <c r="E55" s="13" t="s">
        <v>33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231"/>
    </row>
    <row r="56" spans="2:11" ht="30.75" customHeight="1">
      <c r="B56" s="180" t="s">
        <v>86</v>
      </c>
      <c r="C56" s="103" t="s">
        <v>96</v>
      </c>
      <c r="D56" s="104"/>
      <c r="E56" s="78" t="s">
        <v>31</v>
      </c>
      <c r="F56" s="7">
        <f>SUM(F57:F60)</f>
        <v>6.1</v>
      </c>
      <c r="G56" s="7">
        <f>SUM(G57:G60)</f>
        <v>6.1</v>
      </c>
      <c r="H56" s="7">
        <f>SUM(H57:H60)</f>
        <v>0</v>
      </c>
      <c r="I56" s="7">
        <f>SUM(I57:I60)</f>
        <v>-6.1</v>
      </c>
      <c r="J56" s="7">
        <f>H56/G56*100</f>
        <v>0</v>
      </c>
      <c r="K56" s="190"/>
    </row>
    <row r="57" spans="2:11" ht="42.75" customHeight="1">
      <c r="B57" s="181"/>
      <c r="C57" s="105"/>
      <c r="D57" s="106"/>
      <c r="E57" s="79" t="s">
        <v>8</v>
      </c>
      <c r="F57" s="4">
        <f>F47+F52</f>
        <v>0</v>
      </c>
      <c r="G57" s="4">
        <f>G47+G52</f>
        <v>0</v>
      </c>
      <c r="H57" s="4">
        <f>H47+H52</f>
        <v>0</v>
      </c>
      <c r="I57" s="4">
        <v>0</v>
      </c>
      <c r="J57" s="4">
        <v>0</v>
      </c>
      <c r="K57" s="191"/>
    </row>
    <row r="58" spans="2:11" ht="29.25" customHeight="1">
      <c r="B58" s="181"/>
      <c r="C58" s="105"/>
      <c r="D58" s="106"/>
      <c r="E58" s="79" t="s">
        <v>32</v>
      </c>
      <c r="F58" s="4">
        <f aca="true" t="shared" si="1" ref="F58:H60">F48+F53</f>
        <v>0</v>
      </c>
      <c r="G58" s="4">
        <f t="shared" si="1"/>
        <v>0</v>
      </c>
      <c r="H58" s="4">
        <f t="shared" si="1"/>
        <v>0</v>
      </c>
      <c r="I58" s="4">
        <f>H58-G58</f>
        <v>0</v>
      </c>
      <c r="J58" s="4">
        <v>0</v>
      </c>
      <c r="K58" s="191"/>
    </row>
    <row r="59" spans="2:11" ht="26.25" customHeight="1">
      <c r="B59" s="181"/>
      <c r="C59" s="105"/>
      <c r="D59" s="106"/>
      <c r="E59" s="5" t="s">
        <v>9</v>
      </c>
      <c r="F59" s="4">
        <f t="shared" si="1"/>
        <v>6.1</v>
      </c>
      <c r="G59" s="4">
        <f t="shared" si="1"/>
        <v>6.1</v>
      </c>
      <c r="H59" s="4">
        <f t="shared" si="1"/>
        <v>0</v>
      </c>
      <c r="I59" s="4">
        <f>H59-G59</f>
        <v>-6.1</v>
      </c>
      <c r="J59" s="4">
        <f>H59/G59*100</f>
        <v>0</v>
      </c>
      <c r="K59" s="191"/>
    </row>
    <row r="60" spans="2:11" ht="33.75" customHeight="1" thickBot="1">
      <c r="B60" s="182"/>
      <c r="C60" s="107"/>
      <c r="D60" s="108"/>
      <c r="E60" s="13" t="s">
        <v>33</v>
      </c>
      <c r="F60" s="4">
        <f t="shared" si="1"/>
        <v>0</v>
      </c>
      <c r="G60" s="4">
        <f t="shared" si="1"/>
        <v>0</v>
      </c>
      <c r="H60" s="4">
        <f t="shared" si="1"/>
        <v>0</v>
      </c>
      <c r="I60" s="14">
        <v>0</v>
      </c>
      <c r="J60" s="14">
        <v>0</v>
      </c>
      <c r="K60" s="231"/>
    </row>
    <row r="61" spans="2:11" ht="25.5" customHeight="1">
      <c r="B61" s="91"/>
      <c r="C61" s="94" t="s">
        <v>41</v>
      </c>
      <c r="D61" s="97"/>
      <c r="E61" s="80" t="s">
        <v>31</v>
      </c>
      <c r="F61" s="16">
        <f>SUM(F62:F65)</f>
        <v>206.1</v>
      </c>
      <c r="G61" s="16">
        <f>SUM(G62:G65)</f>
        <v>206.1</v>
      </c>
      <c r="H61" s="16">
        <f>SUM(H62:H65)</f>
        <v>0</v>
      </c>
      <c r="I61" s="16">
        <f>SUM(I62:I65)</f>
        <v>-206.1</v>
      </c>
      <c r="J61" s="16">
        <f>H61/G61*100</f>
        <v>0</v>
      </c>
      <c r="K61" s="100"/>
    </row>
    <row r="62" spans="2:11" ht="37.5" customHeight="1">
      <c r="B62" s="92"/>
      <c r="C62" s="95"/>
      <c r="D62" s="98"/>
      <c r="E62" s="81" t="s">
        <v>8</v>
      </c>
      <c r="F62" s="17">
        <f>F42+F57</f>
        <v>0</v>
      </c>
      <c r="G62" s="17">
        <f>G42+G57</f>
        <v>0</v>
      </c>
      <c r="H62" s="17">
        <f>H42+H57</f>
        <v>0</v>
      </c>
      <c r="I62" s="17">
        <f>I57+I52</f>
        <v>0</v>
      </c>
      <c r="J62" s="17">
        <f>J57+J52</f>
        <v>0</v>
      </c>
      <c r="K62" s="101"/>
    </row>
    <row r="63" spans="2:11" ht="26.25" customHeight="1">
      <c r="B63" s="92"/>
      <c r="C63" s="95"/>
      <c r="D63" s="98"/>
      <c r="E63" s="81" t="s">
        <v>32</v>
      </c>
      <c r="F63" s="17">
        <f aca="true" t="shared" si="2" ref="F63:H65">F43+F58</f>
        <v>0</v>
      </c>
      <c r="G63" s="17">
        <f t="shared" si="2"/>
        <v>0</v>
      </c>
      <c r="H63" s="17">
        <f t="shared" si="2"/>
        <v>0</v>
      </c>
      <c r="I63" s="17">
        <f>I58+I53</f>
        <v>0</v>
      </c>
      <c r="J63" s="17">
        <f>J58+J53</f>
        <v>0</v>
      </c>
      <c r="K63" s="101"/>
    </row>
    <row r="64" spans="2:11" ht="27.75" customHeight="1">
      <c r="B64" s="92"/>
      <c r="C64" s="95"/>
      <c r="D64" s="98"/>
      <c r="E64" s="22" t="s">
        <v>9</v>
      </c>
      <c r="F64" s="17">
        <f t="shared" si="2"/>
        <v>206.1</v>
      </c>
      <c r="G64" s="17">
        <f t="shared" si="2"/>
        <v>206.1</v>
      </c>
      <c r="H64" s="17">
        <f t="shared" si="2"/>
        <v>0</v>
      </c>
      <c r="I64" s="17">
        <f>H64-G64</f>
        <v>-206.1</v>
      </c>
      <c r="J64" s="17">
        <f>H64/G64*100</f>
        <v>0</v>
      </c>
      <c r="K64" s="101"/>
    </row>
    <row r="65" spans="2:11" ht="33" customHeight="1" thickBot="1">
      <c r="B65" s="93"/>
      <c r="C65" s="96"/>
      <c r="D65" s="99"/>
      <c r="E65" s="62" t="s">
        <v>33</v>
      </c>
      <c r="F65" s="17">
        <f t="shared" si="2"/>
        <v>0</v>
      </c>
      <c r="G65" s="17">
        <f t="shared" si="2"/>
        <v>0</v>
      </c>
      <c r="H65" s="17">
        <f t="shared" si="2"/>
        <v>0</v>
      </c>
      <c r="I65" s="17">
        <f>I60+I55</f>
        <v>0</v>
      </c>
      <c r="J65" s="17">
        <f>J60+J55</f>
        <v>0</v>
      </c>
      <c r="K65" s="102"/>
    </row>
    <row r="66" spans="2:11" ht="34.5" customHeight="1" thickBot="1">
      <c r="B66" s="237" t="s">
        <v>58</v>
      </c>
      <c r="C66" s="238"/>
      <c r="D66" s="238"/>
      <c r="E66" s="238"/>
      <c r="F66" s="238"/>
      <c r="G66" s="238"/>
      <c r="H66" s="238"/>
      <c r="I66" s="238"/>
      <c r="J66" s="238"/>
      <c r="K66" s="239"/>
    </row>
    <row r="67" spans="2:11" ht="27.75" customHeight="1">
      <c r="B67" s="113" t="s">
        <v>59</v>
      </c>
      <c r="C67" s="137" t="s">
        <v>60</v>
      </c>
      <c r="D67" s="137" t="s">
        <v>61</v>
      </c>
      <c r="E67" s="78" t="s">
        <v>31</v>
      </c>
      <c r="F67" s="7">
        <f>SUM(F68:F71)</f>
        <v>20</v>
      </c>
      <c r="G67" s="7">
        <f>SUM(G68:G71)</f>
        <v>20</v>
      </c>
      <c r="H67" s="7">
        <v>40</v>
      </c>
      <c r="I67" s="8">
        <f>H67-G67</f>
        <v>20</v>
      </c>
      <c r="J67" s="9">
        <f>H67/G67*100</f>
        <v>200</v>
      </c>
      <c r="K67" s="115" t="s">
        <v>101</v>
      </c>
    </row>
    <row r="68" spans="2:11" ht="29.25" customHeight="1">
      <c r="B68" s="114"/>
      <c r="C68" s="138"/>
      <c r="D68" s="138"/>
      <c r="E68" s="79" t="s">
        <v>8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116"/>
    </row>
    <row r="69" spans="2:11" ht="29.25" customHeight="1">
      <c r="B69" s="114"/>
      <c r="C69" s="138"/>
      <c r="D69" s="138"/>
      <c r="E69" s="79" t="s">
        <v>32</v>
      </c>
      <c r="F69" s="4">
        <v>8</v>
      </c>
      <c r="G69" s="4">
        <v>8</v>
      </c>
      <c r="H69" s="4">
        <v>0</v>
      </c>
      <c r="I69" s="4">
        <f>H69-G69</f>
        <v>-8</v>
      </c>
      <c r="J69" s="10">
        <f>H69/G69*100</f>
        <v>0</v>
      </c>
      <c r="K69" s="116"/>
    </row>
    <row r="70" spans="2:11" ht="20.25" customHeight="1">
      <c r="B70" s="114"/>
      <c r="C70" s="138"/>
      <c r="D70" s="138"/>
      <c r="E70" s="11" t="s">
        <v>9</v>
      </c>
      <c r="F70" s="12">
        <v>12</v>
      </c>
      <c r="G70" s="12">
        <v>12</v>
      </c>
      <c r="H70" s="12">
        <v>0</v>
      </c>
      <c r="I70" s="4">
        <f>H70-G70</f>
        <v>-12</v>
      </c>
      <c r="J70" s="10">
        <f>H70/G70*100</f>
        <v>0</v>
      </c>
      <c r="K70" s="116"/>
    </row>
    <row r="71" spans="2:11" ht="61.5" customHeight="1" thickBot="1">
      <c r="B71" s="114"/>
      <c r="C71" s="138"/>
      <c r="D71" s="138"/>
      <c r="E71" s="60" t="s">
        <v>33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16"/>
    </row>
    <row r="72" spans="2:11" ht="29.25" customHeight="1">
      <c r="B72" s="113" t="s">
        <v>62</v>
      </c>
      <c r="C72" s="137" t="s">
        <v>63</v>
      </c>
      <c r="D72" s="137" t="s">
        <v>64</v>
      </c>
      <c r="E72" s="58" t="s">
        <v>31</v>
      </c>
      <c r="F72" s="7">
        <f>SUM(F73:F76)</f>
        <v>20</v>
      </c>
      <c r="G72" s="7">
        <f>SUM(G73:G76)</f>
        <v>20</v>
      </c>
      <c r="H72" s="7">
        <v>40</v>
      </c>
      <c r="I72" s="8">
        <v>0</v>
      </c>
      <c r="J72" s="9">
        <f>H72/G72*100</f>
        <v>200</v>
      </c>
      <c r="K72" s="115" t="s">
        <v>99</v>
      </c>
    </row>
    <row r="73" spans="2:11" ht="29.25" customHeight="1">
      <c r="B73" s="114"/>
      <c r="C73" s="138"/>
      <c r="D73" s="138"/>
      <c r="E73" s="57" t="s">
        <v>8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116"/>
    </row>
    <row r="74" spans="2:11" ht="29.25" customHeight="1">
      <c r="B74" s="114"/>
      <c r="C74" s="138"/>
      <c r="D74" s="138"/>
      <c r="E74" s="57" t="s">
        <v>32</v>
      </c>
      <c r="F74" s="4">
        <v>8</v>
      </c>
      <c r="G74" s="4">
        <v>8</v>
      </c>
      <c r="H74" s="4">
        <v>0</v>
      </c>
      <c r="I74" s="4">
        <f>H74-G74</f>
        <v>-8</v>
      </c>
      <c r="J74" s="10">
        <f>H74/G74*100</f>
        <v>0</v>
      </c>
      <c r="K74" s="116"/>
    </row>
    <row r="75" spans="2:11" ht="26.25" customHeight="1">
      <c r="B75" s="114"/>
      <c r="C75" s="138"/>
      <c r="D75" s="138"/>
      <c r="E75" s="11" t="s">
        <v>9</v>
      </c>
      <c r="F75" s="12">
        <v>12</v>
      </c>
      <c r="G75" s="12">
        <v>12</v>
      </c>
      <c r="H75" s="12">
        <v>0</v>
      </c>
      <c r="I75" s="4">
        <f>H75-G75</f>
        <v>-12</v>
      </c>
      <c r="J75" s="10">
        <f>H75/G75*100</f>
        <v>0</v>
      </c>
      <c r="K75" s="116"/>
    </row>
    <row r="76" spans="2:11" ht="33.75" customHeight="1" thickBot="1">
      <c r="B76" s="114"/>
      <c r="C76" s="138"/>
      <c r="D76" s="138"/>
      <c r="E76" s="60" t="s">
        <v>33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16"/>
    </row>
    <row r="77" spans="2:11" ht="23.25" customHeight="1">
      <c r="B77" s="113" t="s">
        <v>65</v>
      </c>
      <c r="C77" s="109" t="s">
        <v>66</v>
      </c>
      <c r="D77" s="137" t="s">
        <v>1</v>
      </c>
      <c r="E77" s="58" t="s">
        <v>31</v>
      </c>
      <c r="F77" s="7">
        <f>SUM(F78:F81)</f>
        <v>75</v>
      </c>
      <c r="G77" s="7">
        <f>SUM(G78:G81)</f>
        <v>75</v>
      </c>
      <c r="H77" s="7">
        <f>SUM(H78:H81)</f>
        <v>0</v>
      </c>
      <c r="I77" s="8">
        <f>SUM(I78:I81)</f>
        <v>-30</v>
      </c>
      <c r="J77" s="9">
        <f>H77/G77*100</f>
        <v>0</v>
      </c>
      <c r="K77" s="115" t="s">
        <v>100</v>
      </c>
    </row>
    <row r="78" spans="2:11" ht="30.75" customHeight="1">
      <c r="B78" s="114"/>
      <c r="C78" s="110"/>
      <c r="D78" s="138"/>
      <c r="E78" s="57" t="s">
        <v>8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116"/>
    </row>
    <row r="79" spans="2:11" ht="29.25" customHeight="1">
      <c r="B79" s="114"/>
      <c r="C79" s="110"/>
      <c r="D79" s="138"/>
      <c r="E79" s="57" t="s">
        <v>32</v>
      </c>
      <c r="F79" s="4">
        <v>30</v>
      </c>
      <c r="G79" s="4">
        <v>30</v>
      </c>
      <c r="H79" s="4">
        <v>0</v>
      </c>
      <c r="I79" s="4">
        <f>H79-G79</f>
        <v>-30</v>
      </c>
      <c r="J79" s="10">
        <f>H79/G79*100</f>
        <v>0</v>
      </c>
      <c r="K79" s="116"/>
    </row>
    <row r="80" spans="2:11" ht="26.25" customHeight="1">
      <c r="B80" s="114"/>
      <c r="C80" s="110"/>
      <c r="D80" s="138"/>
      <c r="E80" s="11" t="s">
        <v>9</v>
      </c>
      <c r="F80" s="12">
        <v>45</v>
      </c>
      <c r="G80" s="12">
        <v>45</v>
      </c>
      <c r="H80" s="12">
        <v>0</v>
      </c>
      <c r="I80" s="4">
        <f>H80/G80*100</f>
        <v>0</v>
      </c>
      <c r="J80" s="10">
        <f>H80/G80*100</f>
        <v>0</v>
      </c>
      <c r="K80" s="116"/>
    </row>
    <row r="81" spans="2:11" ht="33.75" customHeight="1" thickBot="1">
      <c r="B81" s="114"/>
      <c r="C81" s="111"/>
      <c r="D81" s="138"/>
      <c r="E81" s="60" t="s">
        <v>33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16"/>
    </row>
    <row r="82" spans="2:11" ht="27.75" customHeight="1">
      <c r="B82" s="113" t="s">
        <v>67</v>
      </c>
      <c r="C82" s="109" t="s">
        <v>68</v>
      </c>
      <c r="D82" s="137" t="s">
        <v>1</v>
      </c>
      <c r="E82" s="58" t="s">
        <v>31</v>
      </c>
      <c r="F82" s="7">
        <f>SUM(F83:F86)</f>
        <v>50</v>
      </c>
      <c r="G82" s="7">
        <f>SUM(G83:G86)</f>
        <v>50</v>
      </c>
      <c r="H82" s="7">
        <f>SUM(H83:H86)</f>
        <v>0</v>
      </c>
      <c r="I82" s="8">
        <f>SUM(I83:I86)</f>
        <v>-50</v>
      </c>
      <c r="J82" s="9">
        <f>H82/G82*100</f>
        <v>0</v>
      </c>
      <c r="K82" s="115" t="s">
        <v>102</v>
      </c>
    </row>
    <row r="83" spans="2:11" ht="34.5" customHeight="1">
      <c r="B83" s="114"/>
      <c r="C83" s="110"/>
      <c r="D83" s="138"/>
      <c r="E83" s="57" t="s">
        <v>8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116"/>
    </row>
    <row r="84" spans="2:11" ht="34.5" customHeight="1">
      <c r="B84" s="114"/>
      <c r="C84" s="110"/>
      <c r="D84" s="138"/>
      <c r="E84" s="57" t="s">
        <v>32</v>
      </c>
      <c r="F84" s="4">
        <v>20</v>
      </c>
      <c r="G84" s="4">
        <v>20</v>
      </c>
      <c r="H84" s="4">
        <v>0</v>
      </c>
      <c r="I84" s="4">
        <f>H84-G84</f>
        <v>-20</v>
      </c>
      <c r="J84" s="10">
        <f>H84/G84*100</f>
        <v>0</v>
      </c>
      <c r="K84" s="116"/>
    </row>
    <row r="85" spans="2:11" ht="30" customHeight="1">
      <c r="B85" s="114"/>
      <c r="C85" s="110"/>
      <c r="D85" s="138"/>
      <c r="E85" s="11" t="s">
        <v>9</v>
      </c>
      <c r="F85" s="12">
        <v>30</v>
      </c>
      <c r="G85" s="12">
        <v>30</v>
      </c>
      <c r="H85" s="12">
        <v>0</v>
      </c>
      <c r="I85" s="4">
        <f>H85-G85</f>
        <v>-30</v>
      </c>
      <c r="J85" s="10">
        <f>H85/G85*100</f>
        <v>0</v>
      </c>
      <c r="K85" s="116"/>
    </row>
    <row r="86" spans="2:11" ht="56.25" customHeight="1" thickBot="1">
      <c r="B86" s="114"/>
      <c r="C86" s="111"/>
      <c r="D86" s="138"/>
      <c r="E86" s="60" t="s">
        <v>33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16"/>
    </row>
    <row r="87" spans="2:11" ht="23.25" customHeight="1">
      <c r="B87" s="113" t="s">
        <v>69</v>
      </c>
      <c r="C87" s="109" t="s">
        <v>70</v>
      </c>
      <c r="D87" s="137" t="s">
        <v>64</v>
      </c>
      <c r="E87" s="58" t="s">
        <v>31</v>
      </c>
      <c r="F87" s="7">
        <f>SUM(F88:F91)</f>
        <v>20</v>
      </c>
      <c r="G87" s="7">
        <f>SUM(G88:G91)</f>
        <v>20</v>
      </c>
      <c r="H87" s="7">
        <f>SUM(H88:H91)</f>
        <v>0</v>
      </c>
      <c r="I87" s="7">
        <v>0</v>
      </c>
      <c r="J87" s="9">
        <f>H87/G87*100</f>
        <v>0</v>
      </c>
      <c r="K87" s="115" t="s">
        <v>103</v>
      </c>
    </row>
    <row r="88" spans="2:11" ht="36.75" customHeight="1">
      <c r="B88" s="114"/>
      <c r="C88" s="110"/>
      <c r="D88" s="138"/>
      <c r="E88" s="57" t="s">
        <v>8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116"/>
    </row>
    <row r="89" spans="2:11" ht="36" customHeight="1">
      <c r="B89" s="114"/>
      <c r="C89" s="110"/>
      <c r="D89" s="138"/>
      <c r="E89" s="57" t="s">
        <v>32</v>
      </c>
      <c r="F89" s="4">
        <v>8</v>
      </c>
      <c r="G89" s="4">
        <v>8</v>
      </c>
      <c r="H89" s="4">
        <v>0</v>
      </c>
      <c r="I89" s="4">
        <f>H89-G89</f>
        <v>-8</v>
      </c>
      <c r="J89" s="10">
        <f>H89/G89*100</f>
        <v>0</v>
      </c>
      <c r="K89" s="116"/>
    </row>
    <row r="90" spans="2:11" ht="27" customHeight="1">
      <c r="B90" s="114"/>
      <c r="C90" s="110"/>
      <c r="D90" s="138"/>
      <c r="E90" s="11" t="s">
        <v>9</v>
      </c>
      <c r="F90" s="12">
        <v>12</v>
      </c>
      <c r="G90" s="12">
        <v>12</v>
      </c>
      <c r="H90" s="12">
        <v>0</v>
      </c>
      <c r="I90" s="4">
        <f>H90-G90</f>
        <v>-12</v>
      </c>
      <c r="J90" s="10">
        <f>H90/G90*100</f>
        <v>0</v>
      </c>
      <c r="K90" s="116"/>
    </row>
    <row r="91" spans="2:11" ht="33.75" customHeight="1" thickBot="1">
      <c r="B91" s="114"/>
      <c r="C91" s="111"/>
      <c r="D91" s="138"/>
      <c r="E91" s="60" t="s">
        <v>33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16"/>
    </row>
    <row r="92" spans="2:11" ht="23.25" customHeight="1">
      <c r="B92" s="180" t="s">
        <v>71</v>
      </c>
      <c r="C92" s="109" t="s">
        <v>72</v>
      </c>
      <c r="D92" s="97" t="s">
        <v>52</v>
      </c>
      <c r="E92" s="58" t="s">
        <v>31</v>
      </c>
      <c r="F92" s="7">
        <f>SUM(F93:F96)</f>
        <v>15</v>
      </c>
      <c r="G92" s="7">
        <f>SUM(G93:G96)</f>
        <v>15</v>
      </c>
      <c r="H92" s="7">
        <f>SUM(H93:H96)</f>
        <v>0</v>
      </c>
      <c r="I92" s="7">
        <f>SUM(I93:I96)</f>
        <v>-15</v>
      </c>
      <c r="J92" s="7">
        <f>H92/G92*100</f>
        <v>0</v>
      </c>
      <c r="K92" s="115" t="s">
        <v>99</v>
      </c>
    </row>
    <row r="93" spans="2:11" ht="30.75" customHeight="1">
      <c r="B93" s="181"/>
      <c r="C93" s="110"/>
      <c r="D93" s="98"/>
      <c r="E93" s="57" t="s">
        <v>8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116"/>
    </row>
    <row r="94" spans="2:11" ht="29.25" customHeight="1">
      <c r="B94" s="181"/>
      <c r="C94" s="110"/>
      <c r="D94" s="98"/>
      <c r="E94" s="57" t="s">
        <v>32</v>
      </c>
      <c r="F94" s="4">
        <v>6</v>
      </c>
      <c r="G94" s="4">
        <v>6</v>
      </c>
      <c r="H94" s="4">
        <v>0</v>
      </c>
      <c r="I94" s="4">
        <f>H94-G94</f>
        <v>-6</v>
      </c>
      <c r="J94" s="4">
        <f>H94/G94*100</f>
        <v>0</v>
      </c>
      <c r="K94" s="116"/>
    </row>
    <row r="95" spans="2:11" ht="33" customHeight="1">
      <c r="B95" s="181"/>
      <c r="C95" s="110"/>
      <c r="D95" s="98"/>
      <c r="E95" s="5" t="s">
        <v>9</v>
      </c>
      <c r="F95" s="4">
        <v>9</v>
      </c>
      <c r="G95" s="4">
        <v>9</v>
      </c>
      <c r="H95" s="4">
        <v>0</v>
      </c>
      <c r="I95" s="4">
        <f>H95-G95</f>
        <v>-9</v>
      </c>
      <c r="J95" s="4">
        <f>H95/G95*100</f>
        <v>0</v>
      </c>
      <c r="K95" s="116"/>
    </row>
    <row r="96" spans="2:11" ht="33.75" customHeight="1" thickBot="1">
      <c r="B96" s="182"/>
      <c r="C96" s="111"/>
      <c r="D96" s="112"/>
      <c r="E96" s="13" t="s">
        <v>33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17"/>
    </row>
    <row r="97" spans="2:11" ht="25.5" customHeight="1">
      <c r="B97" s="179"/>
      <c r="C97" s="224" t="s">
        <v>42</v>
      </c>
      <c r="D97" s="224"/>
      <c r="E97" s="66" t="s">
        <v>31</v>
      </c>
      <c r="F97" s="68">
        <f>SUM(F98:F101)</f>
        <v>200</v>
      </c>
      <c r="G97" s="68">
        <f>SUM(G98:G101)</f>
        <v>200</v>
      </c>
      <c r="H97" s="68">
        <f>SUM(H98:H101)</f>
        <v>0</v>
      </c>
      <c r="I97" s="68">
        <f>SUM(I98:I101)</f>
        <v>-200</v>
      </c>
      <c r="J97" s="68">
        <f>H97/G97*100</f>
        <v>0</v>
      </c>
      <c r="K97" s="222"/>
    </row>
    <row r="98" spans="2:11" ht="37.5" customHeight="1">
      <c r="B98" s="92"/>
      <c r="C98" s="225"/>
      <c r="D98" s="225"/>
      <c r="E98" s="57" t="s">
        <v>8</v>
      </c>
      <c r="F98" s="4">
        <f>F68+F73+F78+F83+F88+F93</f>
        <v>0</v>
      </c>
      <c r="G98" s="4">
        <f>G68+G73+G78+G83+G88+G93</f>
        <v>0</v>
      </c>
      <c r="H98" s="4">
        <f>H68+H73+H78+H83+H88+H93</f>
        <v>0</v>
      </c>
      <c r="I98" s="4">
        <f>I68+I73+I78+I83+I88+I93</f>
        <v>0</v>
      </c>
      <c r="J98" s="4">
        <f>J68+J73+J78+J83+J88+J93</f>
        <v>0</v>
      </c>
      <c r="K98" s="101"/>
    </row>
    <row r="99" spans="2:11" ht="26.25" customHeight="1">
      <c r="B99" s="92"/>
      <c r="C99" s="225"/>
      <c r="D99" s="225"/>
      <c r="E99" s="57" t="s">
        <v>32</v>
      </c>
      <c r="F99" s="4">
        <f aca="true" t="shared" si="3" ref="F99:J101">F69+F74+F79+F84+F89+F94</f>
        <v>80</v>
      </c>
      <c r="G99" s="4">
        <f t="shared" si="3"/>
        <v>80</v>
      </c>
      <c r="H99" s="4">
        <f t="shared" si="3"/>
        <v>0</v>
      </c>
      <c r="I99" s="4">
        <f>H99-G99</f>
        <v>-80</v>
      </c>
      <c r="J99" s="4">
        <f>H99/G99*100</f>
        <v>0</v>
      </c>
      <c r="K99" s="101"/>
    </row>
    <row r="100" spans="2:11" ht="34.5" customHeight="1">
      <c r="B100" s="92"/>
      <c r="C100" s="225"/>
      <c r="D100" s="225"/>
      <c r="E100" s="5" t="s">
        <v>9</v>
      </c>
      <c r="F100" s="4">
        <f t="shared" si="3"/>
        <v>120</v>
      </c>
      <c r="G100" s="4">
        <f t="shared" si="3"/>
        <v>120</v>
      </c>
      <c r="H100" s="4">
        <f t="shared" si="3"/>
        <v>0</v>
      </c>
      <c r="I100" s="4">
        <f>H100-G100</f>
        <v>-120</v>
      </c>
      <c r="J100" s="4">
        <f>H100/G100*100</f>
        <v>0</v>
      </c>
      <c r="K100" s="101"/>
    </row>
    <row r="101" spans="2:11" ht="33" customHeight="1" thickBot="1">
      <c r="B101" s="118"/>
      <c r="C101" s="226"/>
      <c r="D101" s="226"/>
      <c r="E101" s="13" t="s">
        <v>33</v>
      </c>
      <c r="F101" s="14">
        <f t="shared" si="3"/>
        <v>0</v>
      </c>
      <c r="G101" s="14">
        <f t="shared" si="3"/>
        <v>0</v>
      </c>
      <c r="H101" s="14">
        <f t="shared" si="3"/>
        <v>0</v>
      </c>
      <c r="I101" s="14">
        <f t="shared" si="3"/>
        <v>0</v>
      </c>
      <c r="J101" s="14">
        <f t="shared" si="3"/>
        <v>0</v>
      </c>
      <c r="K101" s="135"/>
    </row>
    <row r="102" spans="2:11" ht="27" customHeight="1">
      <c r="B102" s="179"/>
      <c r="C102" s="213" t="s">
        <v>37</v>
      </c>
      <c r="D102" s="223"/>
      <c r="E102" s="66" t="s">
        <v>31</v>
      </c>
      <c r="F102" s="68">
        <v>0</v>
      </c>
      <c r="G102" s="68">
        <v>0</v>
      </c>
      <c r="H102" s="68">
        <v>0</v>
      </c>
      <c r="I102" s="68">
        <v>0</v>
      </c>
      <c r="J102" s="68">
        <v>0</v>
      </c>
      <c r="K102" s="222"/>
    </row>
    <row r="103" spans="2:11" ht="37.5" customHeight="1">
      <c r="B103" s="92"/>
      <c r="C103" s="120"/>
      <c r="D103" s="95"/>
      <c r="E103" s="57" t="s">
        <v>8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101"/>
    </row>
    <row r="104" spans="2:11" ht="36.75" customHeight="1">
      <c r="B104" s="92"/>
      <c r="C104" s="120"/>
      <c r="D104" s="95"/>
      <c r="E104" s="57" t="s">
        <v>32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101"/>
    </row>
    <row r="105" spans="2:11" ht="31.5" customHeight="1">
      <c r="B105" s="92"/>
      <c r="C105" s="120"/>
      <c r="D105" s="95"/>
      <c r="E105" s="5" t="s">
        <v>9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101"/>
    </row>
    <row r="106" spans="2:11" ht="45" customHeight="1" thickBot="1">
      <c r="B106" s="93"/>
      <c r="C106" s="214"/>
      <c r="D106" s="96"/>
      <c r="E106" s="60" t="s">
        <v>33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02"/>
    </row>
    <row r="107" spans="2:11" ht="27" customHeight="1">
      <c r="B107" s="143" t="s">
        <v>44</v>
      </c>
      <c r="C107" s="144"/>
      <c r="D107" s="173"/>
      <c r="E107" s="58" t="s">
        <v>31</v>
      </c>
      <c r="F107" s="7">
        <f>SUM(F108:F111)</f>
        <v>21426.1</v>
      </c>
      <c r="G107" s="7">
        <f>SUM(G108:G111)</f>
        <v>21426.1</v>
      </c>
      <c r="H107" s="7">
        <f>SUM(H108:H111)</f>
        <v>6614.07686</v>
      </c>
      <c r="I107" s="7">
        <f>SUM(I108:I111)</f>
        <v>-14812.023139999998</v>
      </c>
      <c r="J107" s="7">
        <f>H107/G107*100</f>
        <v>30.86925226709481</v>
      </c>
      <c r="K107" s="100"/>
    </row>
    <row r="108" spans="2:11" ht="32.25" customHeight="1">
      <c r="B108" s="145"/>
      <c r="C108" s="146"/>
      <c r="D108" s="174"/>
      <c r="E108" s="57" t="s">
        <v>8</v>
      </c>
      <c r="F108" s="21">
        <f>F98+F62+F31</f>
        <v>0</v>
      </c>
      <c r="G108" s="21">
        <f>G98+G62+G31</f>
        <v>0</v>
      </c>
      <c r="H108" s="21">
        <f>H98+H62+H31</f>
        <v>0</v>
      </c>
      <c r="I108" s="21">
        <f>I31+I47+I98</f>
        <v>0</v>
      </c>
      <c r="J108" s="21">
        <f>J31+J47+J98</f>
        <v>0</v>
      </c>
      <c r="K108" s="101"/>
    </row>
    <row r="109" spans="2:11" ht="24" customHeight="1">
      <c r="B109" s="145"/>
      <c r="C109" s="146"/>
      <c r="D109" s="174"/>
      <c r="E109" s="57" t="s">
        <v>32</v>
      </c>
      <c r="F109" s="21">
        <f aca="true" t="shared" si="4" ref="F109:H111">F99+F63+F32</f>
        <v>80</v>
      </c>
      <c r="G109" s="21">
        <f t="shared" si="4"/>
        <v>80</v>
      </c>
      <c r="H109" s="21">
        <f t="shared" si="4"/>
        <v>0</v>
      </c>
      <c r="I109" s="4">
        <f>H109-G109</f>
        <v>-80</v>
      </c>
      <c r="J109" s="4">
        <f>H109/G109*100</f>
        <v>0</v>
      </c>
      <c r="K109" s="101"/>
    </row>
    <row r="110" spans="2:12" ht="27.75" customHeight="1">
      <c r="B110" s="145"/>
      <c r="C110" s="146"/>
      <c r="D110" s="174"/>
      <c r="E110" s="5" t="s">
        <v>9</v>
      </c>
      <c r="F110" s="21">
        <f t="shared" si="4"/>
        <v>21346.1</v>
      </c>
      <c r="G110" s="21">
        <f t="shared" si="4"/>
        <v>21346.1</v>
      </c>
      <c r="H110" s="21">
        <f t="shared" si="4"/>
        <v>6614.07686</v>
      </c>
      <c r="I110" s="4">
        <f>H110-G110</f>
        <v>-14732.023139999998</v>
      </c>
      <c r="J110" s="4">
        <f>H110/G110*100</f>
        <v>30.984942729585267</v>
      </c>
      <c r="K110" s="101"/>
      <c r="L110" s="6"/>
    </row>
    <row r="111" spans="2:13" ht="35.25" customHeight="1" thickBot="1">
      <c r="B111" s="147"/>
      <c r="C111" s="148"/>
      <c r="D111" s="175"/>
      <c r="E111" s="60" t="s">
        <v>33</v>
      </c>
      <c r="F111" s="21">
        <f t="shared" si="4"/>
        <v>0</v>
      </c>
      <c r="G111" s="21">
        <f t="shared" si="4"/>
        <v>0</v>
      </c>
      <c r="H111" s="21">
        <f t="shared" si="4"/>
        <v>0</v>
      </c>
      <c r="I111" s="69">
        <f>I34+I50+I101</f>
        <v>0</v>
      </c>
      <c r="J111" s="69">
        <f>J34+J50+J101</f>
        <v>0</v>
      </c>
      <c r="K111" s="102"/>
      <c r="M111" s="34"/>
    </row>
    <row r="112" spans="2:11" ht="22.5" customHeight="1">
      <c r="B112" s="143" t="s">
        <v>43</v>
      </c>
      <c r="C112" s="144"/>
      <c r="D112" s="173"/>
      <c r="E112" s="58" t="s">
        <v>31</v>
      </c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100"/>
    </row>
    <row r="113" spans="2:11" ht="23.25" customHeight="1">
      <c r="B113" s="145"/>
      <c r="C113" s="146"/>
      <c r="D113" s="174"/>
      <c r="E113" s="57" t="s">
        <v>8</v>
      </c>
      <c r="F113" s="17">
        <v>0</v>
      </c>
      <c r="G113" s="17">
        <v>0</v>
      </c>
      <c r="H113" s="17">
        <v>0</v>
      </c>
      <c r="I113" s="17">
        <v>0</v>
      </c>
      <c r="J113" s="17">
        <v>0</v>
      </c>
      <c r="K113" s="101"/>
    </row>
    <row r="114" spans="2:11" ht="28.5" customHeight="1">
      <c r="B114" s="145"/>
      <c r="C114" s="146"/>
      <c r="D114" s="174"/>
      <c r="E114" s="57" t="s">
        <v>32</v>
      </c>
      <c r="F114" s="17">
        <v>0</v>
      </c>
      <c r="G114" s="17">
        <v>0</v>
      </c>
      <c r="H114" s="17">
        <v>0</v>
      </c>
      <c r="I114" s="17">
        <v>0</v>
      </c>
      <c r="J114" s="17">
        <v>0</v>
      </c>
      <c r="K114" s="101"/>
    </row>
    <row r="115" spans="2:12" ht="19.5" customHeight="1">
      <c r="B115" s="145"/>
      <c r="C115" s="146"/>
      <c r="D115" s="174"/>
      <c r="E115" s="5" t="s">
        <v>9</v>
      </c>
      <c r="F115" s="17">
        <v>0</v>
      </c>
      <c r="G115" s="17">
        <v>0</v>
      </c>
      <c r="H115" s="17">
        <v>0</v>
      </c>
      <c r="I115" s="17">
        <v>0</v>
      </c>
      <c r="J115" s="17">
        <v>0</v>
      </c>
      <c r="K115" s="101"/>
      <c r="L115" s="6"/>
    </row>
    <row r="116" spans="2:13" ht="35.25" customHeight="1" thickBot="1">
      <c r="B116" s="176"/>
      <c r="C116" s="177"/>
      <c r="D116" s="178"/>
      <c r="E116" s="13" t="s">
        <v>33</v>
      </c>
      <c r="F116" s="18">
        <v>0</v>
      </c>
      <c r="G116" s="18">
        <v>0</v>
      </c>
      <c r="H116" s="18">
        <v>0</v>
      </c>
      <c r="I116" s="18">
        <v>0</v>
      </c>
      <c r="J116" s="18">
        <v>0</v>
      </c>
      <c r="K116" s="135"/>
      <c r="M116" s="34"/>
    </row>
    <row r="117" spans="2:11" ht="19.5" customHeight="1" thickBot="1">
      <c r="B117" s="141" t="s">
        <v>45</v>
      </c>
      <c r="C117" s="142"/>
      <c r="D117" s="67"/>
      <c r="E117" s="67"/>
      <c r="F117" s="67"/>
      <c r="G117" s="67"/>
      <c r="H117" s="84"/>
      <c r="I117" s="67"/>
      <c r="J117" s="67"/>
      <c r="K117" s="70"/>
    </row>
    <row r="118" spans="2:11" ht="19.5" customHeight="1">
      <c r="B118" s="155" t="s">
        <v>46</v>
      </c>
      <c r="C118" s="156"/>
      <c r="D118" s="161"/>
      <c r="E118" s="58" t="s">
        <v>31</v>
      </c>
      <c r="F118" s="63">
        <v>0</v>
      </c>
      <c r="G118" s="63">
        <v>0</v>
      </c>
      <c r="H118" s="63">
        <v>0</v>
      </c>
      <c r="I118" s="63">
        <v>0</v>
      </c>
      <c r="J118" s="63">
        <v>0</v>
      </c>
      <c r="K118" s="234"/>
    </row>
    <row r="119" spans="2:11" ht="24.75" customHeight="1">
      <c r="B119" s="157"/>
      <c r="C119" s="158"/>
      <c r="D119" s="162"/>
      <c r="E119" s="57" t="s">
        <v>8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171"/>
    </row>
    <row r="120" spans="2:11" ht="28.5" customHeight="1">
      <c r="B120" s="157"/>
      <c r="C120" s="158"/>
      <c r="D120" s="162"/>
      <c r="E120" s="57" t="s">
        <v>32</v>
      </c>
      <c r="F120" s="20">
        <v>0</v>
      </c>
      <c r="G120" s="20">
        <v>0</v>
      </c>
      <c r="H120" s="20">
        <v>0</v>
      </c>
      <c r="I120" s="20">
        <v>0</v>
      </c>
      <c r="J120" s="20">
        <v>0</v>
      </c>
      <c r="K120" s="171"/>
    </row>
    <row r="121" spans="2:11" ht="21" customHeight="1">
      <c r="B121" s="157"/>
      <c r="C121" s="158"/>
      <c r="D121" s="162"/>
      <c r="E121" s="57" t="s">
        <v>9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171"/>
    </row>
    <row r="122" spans="2:11" ht="33.75" customHeight="1" thickBot="1">
      <c r="B122" s="159"/>
      <c r="C122" s="160"/>
      <c r="D122" s="163"/>
      <c r="E122" s="59" t="s">
        <v>33</v>
      </c>
      <c r="F122" s="71">
        <v>0</v>
      </c>
      <c r="G122" s="71">
        <v>0</v>
      </c>
      <c r="H122" s="71">
        <v>0</v>
      </c>
      <c r="I122" s="71">
        <v>0</v>
      </c>
      <c r="J122" s="71">
        <v>0</v>
      </c>
      <c r="K122" s="235"/>
    </row>
    <row r="123" spans="2:11" ht="18.75" customHeight="1">
      <c r="B123" s="164" t="s">
        <v>47</v>
      </c>
      <c r="C123" s="165"/>
      <c r="D123" s="168"/>
      <c r="E123" s="66" t="s">
        <v>31</v>
      </c>
      <c r="F123" s="63">
        <v>0</v>
      </c>
      <c r="G123" s="63">
        <v>0</v>
      </c>
      <c r="H123" s="63">
        <v>0</v>
      </c>
      <c r="I123" s="63">
        <v>0</v>
      </c>
      <c r="J123" s="63">
        <v>0</v>
      </c>
      <c r="K123" s="170"/>
    </row>
    <row r="124" spans="2:11" ht="24" customHeight="1">
      <c r="B124" s="131"/>
      <c r="C124" s="132"/>
      <c r="D124" s="162"/>
      <c r="E124" s="57" t="s">
        <v>8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  <c r="K124" s="171"/>
    </row>
    <row r="125" spans="2:11" ht="30" customHeight="1">
      <c r="B125" s="131"/>
      <c r="C125" s="132"/>
      <c r="D125" s="162"/>
      <c r="E125" s="57" t="s">
        <v>32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171"/>
    </row>
    <row r="126" spans="2:11" ht="22.5" customHeight="1">
      <c r="B126" s="131"/>
      <c r="C126" s="132"/>
      <c r="D126" s="162"/>
      <c r="E126" s="57" t="s">
        <v>9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171"/>
    </row>
    <row r="127" spans="2:11" ht="33.75" customHeight="1" thickBot="1">
      <c r="B127" s="166"/>
      <c r="C127" s="167"/>
      <c r="D127" s="169"/>
      <c r="E127" s="61" t="s">
        <v>33</v>
      </c>
      <c r="F127" s="72">
        <v>0</v>
      </c>
      <c r="G127" s="72">
        <v>0</v>
      </c>
      <c r="H127" s="72">
        <v>0</v>
      </c>
      <c r="I127" s="72">
        <v>0</v>
      </c>
      <c r="J127" s="72">
        <v>0</v>
      </c>
      <c r="K127" s="172"/>
    </row>
    <row r="128" spans="2:15" ht="21.75" customHeight="1">
      <c r="B128" s="129" t="s">
        <v>48</v>
      </c>
      <c r="C128" s="130"/>
      <c r="D128" s="161"/>
      <c r="E128" s="58" t="s">
        <v>31</v>
      </c>
      <c r="F128" s="7">
        <f>SUM(F129:F132)</f>
        <v>21426.1</v>
      </c>
      <c r="G128" s="7">
        <f>SUM(G129:G132)</f>
        <v>21426.1</v>
      </c>
      <c r="H128" s="7">
        <f>SUM(H129:H132)</f>
        <v>6614.07686</v>
      </c>
      <c r="I128" s="7">
        <f>SUM(I129:I132)</f>
        <v>-14812.023139999998</v>
      </c>
      <c r="J128" s="7">
        <f>SUM(J129:J132)</f>
        <v>30.984942729585267</v>
      </c>
      <c r="K128" s="234"/>
      <c r="O128" s="34"/>
    </row>
    <row r="129" spans="2:11" ht="24" customHeight="1">
      <c r="B129" s="131"/>
      <c r="C129" s="132"/>
      <c r="D129" s="162"/>
      <c r="E129" s="57" t="s">
        <v>8</v>
      </c>
      <c r="F129" s="4">
        <f>F108</f>
        <v>0</v>
      </c>
      <c r="G129" s="4">
        <f>G108</f>
        <v>0</v>
      </c>
      <c r="H129" s="4">
        <f>H108</f>
        <v>0</v>
      </c>
      <c r="I129" s="4">
        <f>I108</f>
        <v>0</v>
      </c>
      <c r="J129" s="4">
        <f>J108</f>
        <v>0</v>
      </c>
      <c r="K129" s="171"/>
    </row>
    <row r="130" spans="2:11" ht="32.25" customHeight="1">
      <c r="B130" s="131"/>
      <c r="C130" s="132"/>
      <c r="D130" s="162"/>
      <c r="E130" s="57" t="s">
        <v>32</v>
      </c>
      <c r="F130" s="4">
        <f aca="true" t="shared" si="5" ref="F130:J132">F109</f>
        <v>80</v>
      </c>
      <c r="G130" s="4">
        <f t="shared" si="5"/>
        <v>80</v>
      </c>
      <c r="H130" s="4">
        <f t="shared" si="5"/>
        <v>0</v>
      </c>
      <c r="I130" s="4">
        <f t="shared" si="5"/>
        <v>-80</v>
      </c>
      <c r="J130" s="4">
        <f t="shared" si="5"/>
        <v>0</v>
      </c>
      <c r="K130" s="171"/>
    </row>
    <row r="131" spans="2:11" ht="21" customHeight="1">
      <c r="B131" s="131"/>
      <c r="C131" s="132"/>
      <c r="D131" s="162"/>
      <c r="E131" s="57" t="s">
        <v>9</v>
      </c>
      <c r="F131" s="4">
        <f t="shared" si="5"/>
        <v>21346.1</v>
      </c>
      <c r="G131" s="4">
        <f t="shared" si="5"/>
        <v>21346.1</v>
      </c>
      <c r="H131" s="4">
        <f t="shared" si="5"/>
        <v>6614.07686</v>
      </c>
      <c r="I131" s="4">
        <f t="shared" si="5"/>
        <v>-14732.023139999998</v>
      </c>
      <c r="J131" s="4">
        <f t="shared" si="5"/>
        <v>30.984942729585267</v>
      </c>
      <c r="K131" s="171"/>
    </row>
    <row r="132" spans="2:11" ht="33.75" customHeight="1" thickBot="1">
      <c r="B132" s="133"/>
      <c r="C132" s="134"/>
      <c r="D132" s="163"/>
      <c r="E132" s="59" t="s">
        <v>33</v>
      </c>
      <c r="F132" s="14">
        <f t="shared" si="5"/>
        <v>0</v>
      </c>
      <c r="G132" s="14">
        <f t="shared" si="5"/>
        <v>0</v>
      </c>
      <c r="H132" s="14">
        <f t="shared" si="5"/>
        <v>0</v>
      </c>
      <c r="I132" s="14">
        <f t="shared" si="5"/>
        <v>0</v>
      </c>
      <c r="J132" s="14">
        <f t="shared" si="5"/>
        <v>0</v>
      </c>
      <c r="K132" s="235"/>
    </row>
    <row r="133" spans="2:11" ht="22.5" customHeight="1" thickBot="1">
      <c r="B133" s="139" t="s">
        <v>45</v>
      </c>
      <c r="C133" s="140"/>
      <c r="D133" s="73"/>
      <c r="E133" s="73"/>
      <c r="F133" s="73"/>
      <c r="G133" s="73"/>
      <c r="H133" s="83"/>
      <c r="I133" s="73"/>
      <c r="J133" s="73"/>
      <c r="K133" s="74"/>
    </row>
    <row r="134" spans="2:15" ht="25.5" customHeight="1">
      <c r="B134" s="149" t="s">
        <v>49</v>
      </c>
      <c r="C134" s="97"/>
      <c r="D134" s="97" t="s">
        <v>73</v>
      </c>
      <c r="E134" s="58" t="s">
        <v>31</v>
      </c>
      <c r="F134" s="16">
        <f>SUM(F135:F138)</f>
        <v>21241.1</v>
      </c>
      <c r="G134" s="16">
        <f>SUM(G135:G138)</f>
        <v>21241.1</v>
      </c>
      <c r="H134" s="16">
        <f>SUM(H135:H138)</f>
        <v>6614.07686</v>
      </c>
      <c r="I134" s="16">
        <f>SUM(I135:I138)</f>
        <v>-14620.92314</v>
      </c>
      <c r="J134" s="19">
        <f>H134/G134*100</f>
        <v>31.138108949159886</v>
      </c>
      <c r="K134" s="152"/>
      <c r="O134" s="34"/>
    </row>
    <row r="135" spans="2:11" ht="25.5">
      <c r="B135" s="150"/>
      <c r="C135" s="98"/>
      <c r="D135" s="98"/>
      <c r="E135" s="57" t="s">
        <v>8</v>
      </c>
      <c r="F135" s="17">
        <f aca="true" t="shared" si="6" ref="F135:H136">F21+F26+F42+F47+F93</f>
        <v>0</v>
      </c>
      <c r="G135" s="17">
        <f t="shared" si="6"/>
        <v>0</v>
      </c>
      <c r="H135" s="17">
        <f t="shared" si="6"/>
        <v>0</v>
      </c>
      <c r="I135" s="17">
        <f>I21+I26+I42+I93</f>
        <v>0</v>
      </c>
      <c r="J135" s="17">
        <v>0</v>
      </c>
      <c r="K135" s="153"/>
    </row>
    <row r="136" spans="2:11" ht="25.5">
      <c r="B136" s="150"/>
      <c r="C136" s="98"/>
      <c r="D136" s="98"/>
      <c r="E136" s="57" t="s">
        <v>32</v>
      </c>
      <c r="F136" s="17">
        <f t="shared" si="6"/>
        <v>6</v>
      </c>
      <c r="G136" s="17">
        <f t="shared" si="6"/>
        <v>6</v>
      </c>
      <c r="H136" s="17">
        <f t="shared" si="6"/>
        <v>0</v>
      </c>
      <c r="I136" s="17">
        <f>I22+I27+I43+I94</f>
        <v>-6</v>
      </c>
      <c r="J136" s="17">
        <f>H136/G136*100</f>
        <v>0</v>
      </c>
      <c r="K136" s="153"/>
    </row>
    <row r="137" spans="2:11" ht="27" customHeight="1">
      <c r="B137" s="150"/>
      <c r="C137" s="98"/>
      <c r="D137" s="98"/>
      <c r="E137" s="57" t="s">
        <v>9</v>
      </c>
      <c r="F137" s="17">
        <f>F23+F28+F44+F49+F95</f>
        <v>21235.1</v>
      </c>
      <c r="G137" s="17">
        <f>G23+G28+G44+G49+G95</f>
        <v>21235.1</v>
      </c>
      <c r="H137" s="17">
        <f>H23+H28+H44+H95</f>
        <v>6614.07686</v>
      </c>
      <c r="I137" s="17">
        <f>I23+I28+I44+I95</f>
        <v>-14614.92314</v>
      </c>
      <c r="J137" s="17">
        <f>H137/G137*100</f>
        <v>31.146907054829036</v>
      </c>
      <c r="K137" s="153"/>
    </row>
    <row r="138" spans="2:11" ht="35.25" customHeight="1" thickBot="1">
      <c r="B138" s="151"/>
      <c r="C138" s="112"/>
      <c r="D138" s="112"/>
      <c r="E138" s="59" t="s">
        <v>33</v>
      </c>
      <c r="F138" s="18">
        <f>F24+F29+F45+F96</f>
        <v>0</v>
      </c>
      <c r="G138" s="18">
        <f>G24+G29+G45+G96</f>
        <v>0</v>
      </c>
      <c r="H138" s="18">
        <f>H24+H29+H45+H96</f>
        <v>0</v>
      </c>
      <c r="I138" s="18">
        <f>I24+I29+I45+I96</f>
        <v>0</v>
      </c>
      <c r="J138" s="18">
        <v>0</v>
      </c>
      <c r="K138" s="154"/>
    </row>
    <row r="139" spans="2:11" ht="30" customHeight="1">
      <c r="B139" s="123" t="s">
        <v>79</v>
      </c>
      <c r="C139" s="124"/>
      <c r="D139" s="97" t="s">
        <v>61</v>
      </c>
      <c r="E139" s="58" t="s">
        <v>31</v>
      </c>
      <c r="F139" s="7">
        <f>SUM(F140:F143)</f>
        <v>20</v>
      </c>
      <c r="G139" s="7">
        <f>SUM(G140:G143)</f>
        <v>20</v>
      </c>
      <c r="H139" s="7">
        <f>SUM(H140:H143)</f>
        <v>0</v>
      </c>
      <c r="I139" s="7">
        <f>SUM(I140:I143)</f>
        <v>-20</v>
      </c>
      <c r="J139" s="7">
        <f>H139/F139*100</f>
        <v>0</v>
      </c>
      <c r="K139" s="100"/>
    </row>
    <row r="140" spans="2:11" ht="26.25" customHeight="1">
      <c r="B140" s="125"/>
      <c r="C140" s="126"/>
      <c r="D140" s="98"/>
      <c r="E140" s="57" t="s">
        <v>8</v>
      </c>
      <c r="F140" s="4">
        <f>F68</f>
        <v>0</v>
      </c>
      <c r="G140" s="4">
        <f>G68</f>
        <v>0</v>
      </c>
      <c r="H140" s="4">
        <f>H68</f>
        <v>0</v>
      </c>
      <c r="I140" s="4">
        <f>I68</f>
        <v>0</v>
      </c>
      <c r="J140" s="4">
        <f>J68</f>
        <v>0</v>
      </c>
      <c r="K140" s="101"/>
    </row>
    <row r="141" spans="2:11" ht="25.5" customHeight="1">
      <c r="B141" s="125"/>
      <c r="C141" s="126"/>
      <c r="D141" s="98"/>
      <c r="E141" s="57" t="s">
        <v>32</v>
      </c>
      <c r="F141" s="4">
        <f aca="true" t="shared" si="7" ref="F141:J143">F69</f>
        <v>8</v>
      </c>
      <c r="G141" s="4">
        <f t="shared" si="7"/>
        <v>8</v>
      </c>
      <c r="H141" s="4">
        <f t="shared" si="7"/>
        <v>0</v>
      </c>
      <c r="I141" s="4">
        <f t="shared" si="7"/>
        <v>-8</v>
      </c>
      <c r="J141" s="4">
        <f t="shared" si="7"/>
        <v>0</v>
      </c>
      <c r="K141" s="101"/>
    </row>
    <row r="142" spans="2:11" ht="24" customHeight="1">
      <c r="B142" s="125"/>
      <c r="C142" s="126"/>
      <c r="D142" s="98"/>
      <c r="E142" s="57" t="s">
        <v>9</v>
      </c>
      <c r="F142" s="4">
        <f t="shared" si="7"/>
        <v>12</v>
      </c>
      <c r="G142" s="4">
        <f t="shared" si="7"/>
        <v>12</v>
      </c>
      <c r="H142" s="4">
        <f t="shared" si="7"/>
        <v>0</v>
      </c>
      <c r="I142" s="4">
        <f t="shared" si="7"/>
        <v>-12</v>
      </c>
      <c r="J142" s="4">
        <f t="shared" si="7"/>
        <v>0</v>
      </c>
      <c r="K142" s="101"/>
    </row>
    <row r="143" spans="2:11" ht="33" customHeight="1" thickBot="1">
      <c r="B143" s="127"/>
      <c r="C143" s="128"/>
      <c r="D143" s="112"/>
      <c r="E143" s="59" t="s">
        <v>33</v>
      </c>
      <c r="F143" s="4">
        <f t="shared" si="7"/>
        <v>0</v>
      </c>
      <c r="G143" s="4">
        <f t="shared" si="7"/>
        <v>0</v>
      </c>
      <c r="H143" s="4">
        <f t="shared" si="7"/>
        <v>0</v>
      </c>
      <c r="I143" s="4">
        <f t="shared" si="7"/>
        <v>0</v>
      </c>
      <c r="J143" s="4">
        <f t="shared" si="7"/>
        <v>0</v>
      </c>
      <c r="K143" s="135"/>
    </row>
    <row r="144" spans="2:11" ht="19.5" customHeight="1">
      <c r="B144" s="123" t="s">
        <v>78</v>
      </c>
      <c r="C144" s="124"/>
      <c r="D144" s="97" t="s">
        <v>1</v>
      </c>
      <c r="E144" s="58" t="s">
        <v>31</v>
      </c>
      <c r="F144" s="7">
        <f>SUM(F145:F148)</f>
        <v>125</v>
      </c>
      <c r="G144" s="7">
        <f>SUM(G145:G148)</f>
        <v>125</v>
      </c>
      <c r="H144" s="7">
        <f>SUM(H145:H148)</f>
        <v>0</v>
      </c>
      <c r="I144" s="7">
        <f>SUM(I145:I148)</f>
        <v>-80</v>
      </c>
      <c r="J144" s="7">
        <f>SUM(J145:J148)</f>
        <v>0</v>
      </c>
      <c r="K144" s="100"/>
    </row>
    <row r="145" spans="2:11" ht="24.75" customHeight="1">
      <c r="B145" s="125"/>
      <c r="C145" s="126"/>
      <c r="D145" s="98"/>
      <c r="E145" s="57" t="s">
        <v>8</v>
      </c>
      <c r="F145" s="4">
        <f>F52+F78+F83</f>
        <v>0</v>
      </c>
      <c r="G145" s="4">
        <f>G52+G78+G83</f>
        <v>0</v>
      </c>
      <c r="H145" s="4">
        <f>H52+H78+H83</f>
        <v>0</v>
      </c>
      <c r="I145" s="4">
        <f>I78+I83</f>
        <v>0</v>
      </c>
      <c r="J145" s="4">
        <f>J78+J83</f>
        <v>0</v>
      </c>
      <c r="K145" s="101"/>
    </row>
    <row r="146" spans="2:11" ht="27.75" customHeight="1">
      <c r="B146" s="125"/>
      <c r="C146" s="126"/>
      <c r="D146" s="98"/>
      <c r="E146" s="57" t="s">
        <v>32</v>
      </c>
      <c r="F146" s="4">
        <f aca="true" t="shared" si="8" ref="F146:H148">F53+F79+F84</f>
        <v>50</v>
      </c>
      <c r="G146" s="4">
        <f t="shared" si="8"/>
        <v>50</v>
      </c>
      <c r="H146" s="4">
        <f t="shared" si="8"/>
        <v>0</v>
      </c>
      <c r="I146" s="4">
        <f aca="true" t="shared" si="9" ref="I146:J148">I79+I84</f>
        <v>-50</v>
      </c>
      <c r="J146" s="4">
        <f t="shared" si="9"/>
        <v>0</v>
      </c>
      <c r="K146" s="101"/>
    </row>
    <row r="147" spans="2:11" ht="24" customHeight="1">
      <c r="B147" s="125"/>
      <c r="C147" s="126"/>
      <c r="D147" s="98"/>
      <c r="E147" s="57" t="s">
        <v>9</v>
      </c>
      <c r="F147" s="4">
        <f t="shared" si="8"/>
        <v>75</v>
      </c>
      <c r="G147" s="4">
        <f t="shared" si="8"/>
        <v>75</v>
      </c>
      <c r="H147" s="4">
        <f t="shared" si="8"/>
        <v>0</v>
      </c>
      <c r="I147" s="4">
        <f t="shared" si="9"/>
        <v>-30</v>
      </c>
      <c r="J147" s="4">
        <f t="shared" si="9"/>
        <v>0</v>
      </c>
      <c r="K147" s="101"/>
    </row>
    <row r="148" spans="2:11" ht="29.25" customHeight="1" thickBot="1">
      <c r="B148" s="127"/>
      <c r="C148" s="128"/>
      <c r="D148" s="112"/>
      <c r="E148" s="59" t="s">
        <v>33</v>
      </c>
      <c r="F148" s="4">
        <f t="shared" si="8"/>
        <v>0</v>
      </c>
      <c r="G148" s="4">
        <f t="shared" si="8"/>
        <v>0</v>
      </c>
      <c r="H148" s="4">
        <f t="shared" si="8"/>
        <v>0</v>
      </c>
      <c r="I148" s="4">
        <f t="shared" si="9"/>
        <v>0</v>
      </c>
      <c r="J148" s="4">
        <f t="shared" si="9"/>
        <v>0</v>
      </c>
      <c r="K148" s="135"/>
    </row>
    <row r="149" spans="2:11" ht="20.25" customHeight="1">
      <c r="B149" s="123" t="s">
        <v>77</v>
      </c>
      <c r="C149" s="124"/>
      <c r="D149" s="97" t="s">
        <v>64</v>
      </c>
      <c r="E149" s="58" t="s">
        <v>31</v>
      </c>
      <c r="F149" s="7">
        <f>SUM(F150:F153)</f>
        <v>40</v>
      </c>
      <c r="G149" s="7">
        <f>SUM(G150:G153)</f>
        <v>40</v>
      </c>
      <c r="H149" s="7">
        <f>SUM(H150:H153)</f>
        <v>0</v>
      </c>
      <c r="I149" s="7">
        <f>SUM(I150:I153)</f>
        <v>-40</v>
      </c>
      <c r="J149" s="7">
        <f>SUM(J150:J153)</f>
        <v>0</v>
      </c>
      <c r="K149" s="100"/>
    </row>
    <row r="150" spans="2:11" ht="24.75" customHeight="1">
      <c r="B150" s="125"/>
      <c r="C150" s="126"/>
      <c r="D150" s="98"/>
      <c r="E150" s="57" t="s">
        <v>8</v>
      </c>
      <c r="F150" s="4">
        <f>F73+F88</f>
        <v>0</v>
      </c>
      <c r="G150" s="4">
        <f>G73+G88</f>
        <v>0</v>
      </c>
      <c r="H150" s="4">
        <f>H73+H88</f>
        <v>0</v>
      </c>
      <c r="I150" s="4">
        <f>I73+I88</f>
        <v>0</v>
      </c>
      <c r="J150" s="4">
        <f>J73+J88</f>
        <v>0</v>
      </c>
      <c r="K150" s="101"/>
    </row>
    <row r="151" spans="2:11" ht="27" customHeight="1">
      <c r="B151" s="125"/>
      <c r="C151" s="126"/>
      <c r="D151" s="98"/>
      <c r="E151" s="57" t="s">
        <v>32</v>
      </c>
      <c r="F151" s="4">
        <f aca="true" t="shared" si="10" ref="F151:J153">F74+F89</f>
        <v>16</v>
      </c>
      <c r="G151" s="4">
        <f t="shared" si="10"/>
        <v>16</v>
      </c>
      <c r="H151" s="4">
        <f t="shared" si="10"/>
        <v>0</v>
      </c>
      <c r="I151" s="4">
        <f t="shared" si="10"/>
        <v>-16</v>
      </c>
      <c r="J151" s="4">
        <f t="shared" si="10"/>
        <v>0</v>
      </c>
      <c r="K151" s="101"/>
    </row>
    <row r="152" spans="2:11" ht="24" customHeight="1">
      <c r="B152" s="125"/>
      <c r="C152" s="126"/>
      <c r="D152" s="98"/>
      <c r="E152" s="57" t="s">
        <v>9</v>
      </c>
      <c r="F152" s="4">
        <f t="shared" si="10"/>
        <v>24</v>
      </c>
      <c r="G152" s="4">
        <f t="shared" si="10"/>
        <v>24</v>
      </c>
      <c r="H152" s="4">
        <f t="shared" si="10"/>
        <v>0</v>
      </c>
      <c r="I152" s="4">
        <f t="shared" si="10"/>
        <v>-24</v>
      </c>
      <c r="J152" s="4">
        <f t="shared" si="10"/>
        <v>0</v>
      </c>
      <c r="K152" s="101"/>
    </row>
    <row r="153" spans="2:11" ht="30.75" customHeight="1" thickBot="1">
      <c r="B153" s="127"/>
      <c r="C153" s="128"/>
      <c r="D153" s="112"/>
      <c r="E153" s="59" t="s">
        <v>33</v>
      </c>
      <c r="F153" s="4">
        <f t="shared" si="10"/>
        <v>0</v>
      </c>
      <c r="G153" s="4">
        <f t="shared" si="10"/>
        <v>0</v>
      </c>
      <c r="H153" s="4">
        <f t="shared" si="10"/>
        <v>0</v>
      </c>
      <c r="I153" s="4">
        <f t="shared" si="10"/>
        <v>0</v>
      </c>
      <c r="J153" s="4">
        <f t="shared" si="10"/>
        <v>0</v>
      </c>
      <c r="K153" s="135"/>
    </row>
    <row r="154" spans="2:11" ht="15">
      <c r="B154" s="35"/>
      <c r="C154" s="35"/>
      <c r="D154" s="35"/>
      <c r="E154" s="36"/>
      <c r="F154" s="37"/>
      <c r="G154" s="37"/>
      <c r="H154" s="37"/>
      <c r="I154" s="37"/>
      <c r="J154" s="37"/>
      <c r="K154" s="38"/>
    </row>
    <row r="155" spans="2:11" ht="15">
      <c r="B155" s="35"/>
      <c r="C155" s="35"/>
      <c r="D155" s="35"/>
      <c r="E155" s="36"/>
      <c r="F155" s="37"/>
      <c r="G155" s="37"/>
      <c r="H155" s="37"/>
      <c r="I155" s="37"/>
      <c r="J155" s="37"/>
      <c r="K155" s="38"/>
    </row>
    <row r="156" spans="2:11" ht="33" customHeight="1">
      <c r="B156" s="55"/>
      <c r="C156" s="136" t="s">
        <v>50</v>
      </c>
      <c r="D156" s="136"/>
      <c r="E156" s="41" t="s">
        <v>51</v>
      </c>
      <c r="F156" s="43" t="s">
        <v>19</v>
      </c>
      <c r="G156" s="89" t="s">
        <v>87</v>
      </c>
      <c r="H156" s="89"/>
      <c r="I156" s="42"/>
      <c r="J156" s="90" t="s">
        <v>88</v>
      </c>
      <c r="K156" s="90"/>
    </row>
    <row r="157" spans="2:11" ht="15">
      <c r="B157" s="48"/>
      <c r="C157" s="221" t="s">
        <v>10</v>
      </c>
      <c r="D157" s="221"/>
      <c r="E157" s="49" t="s">
        <v>13</v>
      </c>
      <c r="F157" s="44" t="s">
        <v>11</v>
      </c>
      <c r="G157" s="87" t="s">
        <v>14</v>
      </c>
      <c r="H157" s="87"/>
      <c r="I157" s="39" t="s">
        <v>11</v>
      </c>
      <c r="J157" s="88" t="s">
        <v>12</v>
      </c>
      <c r="K157" s="88"/>
    </row>
    <row r="158" spans="2:11" ht="15.75" customHeight="1">
      <c r="B158" s="86"/>
      <c r="C158" s="85"/>
      <c r="D158" s="85"/>
      <c r="E158" s="85"/>
      <c r="F158" s="44"/>
      <c r="G158" s="89" t="s">
        <v>107</v>
      </c>
      <c r="H158" s="89"/>
      <c r="I158" s="42"/>
      <c r="J158" s="90" t="s">
        <v>108</v>
      </c>
      <c r="K158" s="90"/>
    </row>
    <row r="159" spans="2:11" ht="15" customHeight="1">
      <c r="B159" s="86"/>
      <c r="C159" s="85"/>
      <c r="D159" s="85"/>
      <c r="E159" s="85"/>
      <c r="F159" s="44"/>
      <c r="G159" s="87" t="s">
        <v>14</v>
      </c>
      <c r="H159" s="87"/>
      <c r="I159" s="39" t="s">
        <v>11</v>
      </c>
      <c r="J159" s="88" t="s">
        <v>12</v>
      </c>
      <c r="K159" s="88"/>
    </row>
    <row r="160" spans="2:11" ht="15.75" customHeight="1">
      <c r="B160" s="86"/>
      <c r="C160" s="85"/>
      <c r="D160" s="85"/>
      <c r="E160" s="85"/>
      <c r="F160" s="44"/>
      <c r="G160" s="89" t="s">
        <v>109</v>
      </c>
      <c r="H160" s="89"/>
      <c r="I160" s="42"/>
      <c r="J160" s="90" t="s">
        <v>110</v>
      </c>
      <c r="K160" s="90"/>
    </row>
    <row r="161" spans="2:11" ht="15" customHeight="1">
      <c r="B161" s="48"/>
      <c r="C161" s="48"/>
      <c r="D161" s="48"/>
      <c r="E161" s="48"/>
      <c r="F161" s="45"/>
      <c r="G161" s="87" t="s">
        <v>14</v>
      </c>
      <c r="H161" s="87"/>
      <c r="I161" s="39" t="s">
        <v>11</v>
      </c>
      <c r="J161" s="88" t="s">
        <v>12</v>
      </c>
      <c r="K161" s="88"/>
    </row>
    <row r="162" spans="2:11" ht="34.5" customHeight="1">
      <c r="B162" s="48"/>
      <c r="C162" s="136" t="s">
        <v>61</v>
      </c>
      <c r="D162" s="136"/>
      <c r="E162" s="40" t="s">
        <v>80</v>
      </c>
      <c r="F162" s="43" t="s">
        <v>20</v>
      </c>
      <c r="G162" s="89" t="s">
        <v>106</v>
      </c>
      <c r="H162" s="232"/>
      <c r="I162" s="42"/>
      <c r="J162" s="233">
        <v>74867</v>
      </c>
      <c r="K162" s="233"/>
    </row>
    <row r="163" spans="2:11" ht="15">
      <c r="B163" s="47"/>
      <c r="C163" s="236" t="s">
        <v>74</v>
      </c>
      <c r="D163" s="204"/>
      <c r="E163" s="49" t="s">
        <v>13</v>
      </c>
      <c r="F163" s="44" t="s">
        <v>11</v>
      </c>
      <c r="G163" s="87" t="s">
        <v>14</v>
      </c>
      <c r="H163" s="87"/>
      <c r="I163" s="39" t="s">
        <v>11</v>
      </c>
      <c r="J163" s="88" t="s">
        <v>12</v>
      </c>
      <c r="K163" s="88"/>
    </row>
    <row r="164" spans="2:11" ht="15">
      <c r="B164" s="47"/>
      <c r="C164" s="47"/>
      <c r="D164" s="47"/>
      <c r="E164" s="47"/>
      <c r="F164" s="46"/>
      <c r="G164" s="47"/>
      <c r="H164" s="46"/>
      <c r="I164" s="47"/>
      <c r="J164" s="47"/>
      <c r="K164" s="46"/>
    </row>
    <row r="165" spans="2:11" ht="34.5" customHeight="1">
      <c r="B165" s="53"/>
      <c r="C165" s="136" t="s">
        <v>1</v>
      </c>
      <c r="D165" s="136"/>
      <c r="E165" s="40" t="s">
        <v>81</v>
      </c>
      <c r="F165" s="43" t="s">
        <v>20</v>
      </c>
      <c r="G165" s="89" t="s">
        <v>90</v>
      </c>
      <c r="H165" s="232"/>
      <c r="I165" s="42"/>
      <c r="J165" s="233" t="s">
        <v>84</v>
      </c>
      <c r="K165" s="233"/>
    </row>
    <row r="166" spans="2:11" ht="15">
      <c r="B166" s="56"/>
      <c r="C166" s="236" t="s">
        <v>75</v>
      </c>
      <c r="D166" s="204"/>
      <c r="E166" s="54" t="s">
        <v>13</v>
      </c>
      <c r="F166" s="44" t="s">
        <v>11</v>
      </c>
      <c r="G166" s="87" t="s">
        <v>14</v>
      </c>
      <c r="H166" s="87"/>
      <c r="I166" s="39" t="s">
        <v>11</v>
      </c>
      <c r="J166" s="88" t="s">
        <v>12</v>
      </c>
      <c r="K166" s="88"/>
    </row>
    <row r="168" spans="2:11" ht="34.5" customHeight="1">
      <c r="B168" s="53"/>
      <c r="C168" s="136" t="s">
        <v>64</v>
      </c>
      <c r="D168" s="136"/>
      <c r="E168" s="40" t="s">
        <v>82</v>
      </c>
      <c r="F168" s="43" t="s">
        <v>20</v>
      </c>
      <c r="G168" s="89" t="s">
        <v>83</v>
      </c>
      <c r="H168" s="232"/>
      <c r="I168" s="42"/>
      <c r="J168" s="233" t="s">
        <v>85</v>
      </c>
      <c r="K168" s="233"/>
    </row>
    <row r="169" spans="2:11" ht="15">
      <c r="B169" s="56"/>
      <c r="C169" s="236" t="s">
        <v>76</v>
      </c>
      <c r="D169" s="204"/>
      <c r="E169" s="54" t="s">
        <v>13</v>
      </c>
      <c r="F169" s="44" t="s">
        <v>11</v>
      </c>
      <c r="G169" s="87" t="s">
        <v>14</v>
      </c>
      <c r="H169" s="87"/>
      <c r="I169" s="39" t="s">
        <v>11</v>
      </c>
      <c r="J169" s="88" t="s">
        <v>12</v>
      </c>
      <c r="K169" s="88"/>
    </row>
  </sheetData>
  <sheetProtection/>
  <mergeCells count="150">
    <mergeCell ref="C169:D169"/>
    <mergeCell ref="G169:H169"/>
    <mergeCell ref="J169:K169"/>
    <mergeCell ref="C163:D163"/>
    <mergeCell ref="G163:H163"/>
    <mergeCell ref="J163:K163"/>
    <mergeCell ref="C168:D168"/>
    <mergeCell ref="G168:H168"/>
    <mergeCell ref="J168:K168"/>
    <mergeCell ref="C165:D165"/>
    <mergeCell ref="G165:H165"/>
    <mergeCell ref="J165:K165"/>
    <mergeCell ref="C166:D166"/>
    <mergeCell ref="G166:H166"/>
    <mergeCell ref="J166:K166"/>
    <mergeCell ref="D51:D55"/>
    <mergeCell ref="K51:K55"/>
    <mergeCell ref="B66:K66"/>
    <mergeCell ref="B67:B71"/>
    <mergeCell ref="D67:D71"/>
    <mergeCell ref="K56:K60"/>
    <mergeCell ref="C162:D162"/>
    <mergeCell ref="G162:H162"/>
    <mergeCell ref="J162:K162"/>
    <mergeCell ref="D128:D132"/>
    <mergeCell ref="K128:K132"/>
    <mergeCell ref="K118:K122"/>
    <mergeCell ref="K144:K148"/>
    <mergeCell ref="K139:K143"/>
    <mergeCell ref="B139:C143"/>
    <mergeCell ref="D139:D143"/>
    <mergeCell ref="B46:B50"/>
    <mergeCell ref="C46:C50"/>
    <mergeCell ref="D46:D50"/>
    <mergeCell ref="K46:K50"/>
    <mergeCell ref="B97:B101"/>
    <mergeCell ref="C97:C101"/>
    <mergeCell ref="K87:K91"/>
    <mergeCell ref="C51:C55"/>
    <mergeCell ref="D77:D81"/>
    <mergeCell ref="B10:K10"/>
    <mergeCell ref="K30:K34"/>
    <mergeCell ref="E15:E17"/>
    <mergeCell ref="F15:F17"/>
    <mergeCell ref="G15:G17"/>
    <mergeCell ref="K67:K71"/>
    <mergeCell ref="B51:B55"/>
    <mergeCell ref="D30:D34"/>
    <mergeCell ref="B40:K40"/>
    <mergeCell ref="B56:B60"/>
    <mergeCell ref="C157:D157"/>
    <mergeCell ref="G157:H157"/>
    <mergeCell ref="J157:K157"/>
    <mergeCell ref="K97:K101"/>
    <mergeCell ref="B72:B76"/>
    <mergeCell ref="C72:C76"/>
    <mergeCell ref="G156:H156"/>
    <mergeCell ref="D102:D106"/>
    <mergeCell ref="K102:K106"/>
    <mergeCell ref="D97:D101"/>
    <mergeCell ref="J2:K2"/>
    <mergeCell ref="K3:L3"/>
    <mergeCell ref="J4:K4"/>
    <mergeCell ref="B6:K6"/>
    <mergeCell ref="B7:K7"/>
    <mergeCell ref="B9:J9"/>
    <mergeCell ref="B41:B45"/>
    <mergeCell ref="C41:C45"/>
    <mergeCell ref="D72:D76"/>
    <mergeCell ref="J156:K156"/>
    <mergeCell ref="K35:K39"/>
    <mergeCell ref="D41:D45"/>
    <mergeCell ref="K41:K45"/>
    <mergeCell ref="C102:C106"/>
    <mergeCell ref="K72:K76"/>
    <mergeCell ref="C77:C81"/>
    <mergeCell ref="H15:H17"/>
    <mergeCell ref="I15:J15"/>
    <mergeCell ref="K15:K17"/>
    <mergeCell ref="B19:K19"/>
    <mergeCell ref="B11:F11"/>
    <mergeCell ref="B12:K12"/>
    <mergeCell ref="B13:K13"/>
    <mergeCell ref="B15:B17"/>
    <mergeCell ref="C15:C17"/>
    <mergeCell ref="D15:D17"/>
    <mergeCell ref="B20:B24"/>
    <mergeCell ref="C20:C24"/>
    <mergeCell ref="D20:D24"/>
    <mergeCell ref="K20:K24"/>
    <mergeCell ref="B25:B29"/>
    <mergeCell ref="C25:C29"/>
    <mergeCell ref="D25:D29"/>
    <mergeCell ref="K25:K29"/>
    <mergeCell ref="C67:C71"/>
    <mergeCell ref="D107:D111"/>
    <mergeCell ref="B112:C116"/>
    <mergeCell ref="D112:D116"/>
    <mergeCell ref="K112:K116"/>
    <mergeCell ref="B102:B106"/>
    <mergeCell ref="D87:D91"/>
    <mergeCell ref="B92:B96"/>
    <mergeCell ref="B117:C117"/>
    <mergeCell ref="K107:K111"/>
    <mergeCell ref="B107:C111"/>
    <mergeCell ref="B134:C138"/>
    <mergeCell ref="K134:K138"/>
    <mergeCell ref="B118:C122"/>
    <mergeCell ref="D118:D122"/>
    <mergeCell ref="B123:C127"/>
    <mergeCell ref="D123:D127"/>
    <mergeCell ref="K123:K127"/>
    <mergeCell ref="B128:C132"/>
    <mergeCell ref="K149:K153"/>
    <mergeCell ref="C156:D156"/>
    <mergeCell ref="B77:B81"/>
    <mergeCell ref="K77:K81"/>
    <mergeCell ref="B82:B86"/>
    <mergeCell ref="C82:C86"/>
    <mergeCell ref="D82:D86"/>
    <mergeCell ref="K82:K86"/>
    <mergeCell ref="B133:C133"/>
    <mergeCell ref="C30:C34"/>
    <mergeCell ref="B30:B34"/>
    <mergeCell ref="B35:B39"/>
    <mergeCell ref="C35:C39"/>
    <mergeCell ref="D35:D39"/>
    <mergeCell ref="B149:C153"/>
    <mergeCell ref="D149:D153"/>
    <mergeCell ref="D134:D138"/>
    <mergeCell ref="B144:C148"/>
    <mergeCell ref="D144:D148"/>
    <mergeCell ref="B61:B65"/>
    <mergeCell ref="C61:C65"/>
    <mergeCell ref="D61:D65"/>
    <mergeCell ref="K61:K65"/>
    <mergeCell ref="C56:D60"/>
    <mergeCell ref="C92:C96"/>
    <mergeCell ref="D92:D96"/>
    <mergeCell ref="B87:B91"/>
    <mergeCell ref="C87:C91"/>
    <mergeCell ref="K92:K96"/>
    <mergeCell ref="G161:H161"/>
    <mergeCell ref="J161:K161"/>
    <mergeCell ref="G158:H158"/>
    <mergeCell ref="J158:K158"/>
    <mergeCell ref="G159:H159"/>
    <mergeCell ref="J159:K159"/>
    <mergeCell ref="G160:H160"/>
    <mergeCell ref="J160:K160"/>
  </mergeCells>
  <printOptions/>
  <pageMargins left="0.5118110236220472" right="0.31496062992125984" top="0.7480314960629921" bottom="0.5511811023622047" header="0.31496062992125984" footer="0.31496062992125984"/>
  <pageSetup fitToHeight="2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1" max="1" width="5.140625" style="0" customWidth="1"/>
    <col min="2" max="2" width="22.28125" style="0" customWidth="1"/>
    <col min="3" max="3" width="18.57421875" style="0" customWidth="1"/>
    <col min="5" max="5" width="12.140625" style="0" customWidth="1"/>
    <col min="13" max="13" width="25.7109375" style="0" customWidth="1"/>
  </cols>
  <sheetData>
    <row r="1" spans="10:13" ht="15">
      <c r="J1" s="240"/>
      <c r="K1" s="241"/>
      <c r="L1" s="241"/>
      <c r="M1" s="241"/>
    </row>
    <row r="2" spans="10:13" ht="15">
      <c r="J2" s="240"/>
      <c r="K2" s="242"/>
      <c r="L2" s="243"/>
      <c r="M2" s="242"/>
    </row>
    <row r="3" spans="2:13" ht="15.75">
      <c r="B3" s="244" t="s">
        <v>111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</row>
    <row r="4" ht="15.75" thickBot="1">
      <c r="L4" s="24"/>
    </row>
    <row r="5" spans="1:13" ht="16.5" thickBot="1" thickTop="1">
      <c r="A5" s="245" t="s">
        <v>112</v>
      </c>
      <c r="B5" s="245" t="s">
        <v>113</v>
      </c>
      <c r="C5" s="245" t="s">
        <v>114</v>
      </c>
      <c r="D5" s="246" t="s">
        <v>115</v>
      </c>
      <c r="E5" s="245" t="s">
        <v>116</v>
      </c>
      <c r="F5" s="245" t="s">
        <v>117</v>
      </c>
      <c r="G5" s="245"/>
      <c r="H5" s="245"/>
      <c r="I5" s="245" t="s">
        <v>118</v>
      </c>
      <c r="J5" s="245"/>
      <c r="K5" s="245" t="s">
        <v>7</v>
      </c>
      <c r="L5" s="245"/>
      <c r="M5" s="245" t="s">
        <v>119</v>
      </c>
    </row>
    <row r="6" spans="1:13" ht="16.5" thickBot="1" thickTop="1">
      <c r="A6" s="245"/>
      <c r="B6" s="245"/>
      <c r="C6" s="245"/>
      <c r="D6" s="246"/>
      <c r="E6" s="245"/>
      <c r="F6" s="245" t="s">
        <v>120</v>
      </c>
      <c r="G6" s="245"/>
      <c r="H6" s="245"/>
      <c r="I6" s="245" t="s">
        <v>121</v>
      </c>
      <c r="J6" s="245" t="s">
        <v>117</v>
      </c>
      <c r="K6" s="245" t="s">
        <v>122</v>
      </c>
      <c r="L6" s="247" t="s">
        <v>123</v>
      </c>
      <c r="M6" s="245"/>
    </row>
    <row r="7" spans="1:13" ht="16.5" thickBot="1" thickTop="1">
      <c r="A7" s="245"/>
      <c r="B7" s="245"/>
      <c r="C7" s="245"/>
      <c r="D7" s="246"/>
      <c r="E7" s="245"/>
      <c r="F7" s="248" t="s">
        <v>124</v>
      </c>
      <c r="G7" s="248" t="s">
        <v>124</v>
      </c>
      <c r="H7" s="248" t="s">
        <v>125</v>
      </c>
      <c r="I7" s="245"/>
      <c r="J7" s="245"/>
      <c r="K7" s="245"/>
      <c r="L7" s="247"/>
      <c r="M7" s="245"/>
    </row>
    <row r="8" spans="1:13" ht="16.5" thickBot="1" thickTop="1">
      <c r="A8" s="248">
        <v>1</v>
      </c>
      <c r="B8" s="248">
        <v>2</v>
      </c>
      <c r="C8" s="248">
        <v>3</v>
      </c>
      <c r="D8" s="249">
        <v>4</v>
      </c>
      <c r="E8" s="248">
        <v>5</v>
      </c>
      <c r="F8" s="248">
        <v>6</v>
      </c>
      <c r="G8" s="248">
        <v>7</v>
      </c>
      <c r="H8" s="248">
        <v>8</v>
      </c>
      <c r="I8" s="248">
        <v>9</v>
      </c>
      <c r="J8" s="248">
        <v>10</v>
      </c>
      <c r="K8" s="248">
        <v>11</v>
      </c>
      <c r="L8" s="250">
        <v>12</v>
      </c>
      <c r="M8" s="248">
        <v>13</v>
      </c>
    </row>
    <row r="9" spans="1:13" ht="294.75" thickBot="1" thickTop="1">
      <c r="A9" s="250">
        <v>1</v>
      </c>
      <c r="B9" s="250" t="s">
        <v>126</v>
      </c>
      <c r="C9" s="250" t="s">
        <v>52</v>
      </c>
      <c r="D9" s="251" t="s">
        <v>127</v>
      </c>
      <c r="E9" s="250">
        <v>600</v>
      </c>
      <c r="F9" s="250"/>
      <c r="G9" s="250"/>
      <c r="H9" s="250">
        <v>652</v>
      </c>
      <c r="I9" s="250">
        <v>645</v>
      </c>
      <c r="J9" s="250">
        <v>141</v>
      </c>
      <c r="K9" s="250">
        <f aca="true" t="shared" si="0" ref="K9:K15">J9-I9</f>
        <v>-504</v>
      </c>
      <c r="L9" s="252">
        <f aca="true" t="shared" si="1" ref="L9:L15">J9/I9</f>
        <v>0.2186046511627907</v>
      </c>
      <c r="M9" s="250" t="s">
        <v>128</v>
      </c>
    </row>
    <row r="10" spans="1:13" ht="320.25" thickBot="1" thickTop="1">
      <c r="A10" s="250">
        <v>2</v>
      </c>
      <c r="B10" s="250" t="s">
        <v>129</v>
      </c>
      <c r="C10" s="250" t="s">
        <v>52</v>
      </c>
      <c r="D10" s="251" t="s">
        <v>130</v>
      </c>
      <c r="E10" s="250" t="s">
        <v>131</v>
      </c>
      <c r="F10" s="250"/>
      <c r="G10" s="250"/>
      <c r="H10" s="250">
        <v>1910</v>
      </c>
      <c r="I10" s="250">
        <v>1910</v>
      </c>
      <c r="J10" s="253">
        <v>616.9</v>
      </c>
      <c r="K10" s="250">
        <f t="shared" si="0"/>
        <v>-1293.1</v>
      </c>
      <c r="L10" s="252">
        <f t="shared" si="1"/>
        <v>0.32298429319371724</v>
      </c>
      <c r="M10" s="250" t="s">
        <v>128</v>
      </c>
    </row>
    <row r="11" spans="1:13" ht="256.5" thickBot="1" thickTop="1">
      <c r="A11" s="250">
        <v>3</v>
      </c>
      <c r="B11" s="250" t="s">
        <v>132</v>
      </c>
      <c r="C11" s="250" t="s">
        <v>52</v>
      </c>
      <c r="D11" s="251" t="s">
        <v>133</v>
      </c>
      <c r="E11" s="250">
        <v>2</v>
      </c>
      <c r="F11" s="250"/>
      <c r="G11" s="250"/>
      <c r="H11" s="250">
        <v>2</v>
      </c>
      <c r="I11" s="250">
        <v>2</v>
      </c>
      <c r="J11" s="250">
        <v>0</v>
      </c>
      <c r="K11" s="250">
        <f t="shared" si="0"/>
        <v>-2</v>
      </c>
      <c r="L11" s="252">
        <f t="shared" si="1"/>
        <v>0</v>
      </c>
      <c r="M11" s="250" t="s">
        <v>128</v>
      </c>
    </row>
    <row r="12" spans="1:13" ht="231" thickBot="1" thickTop="1">
      <c r="A12" s="248">
        <v>4</v>
      </c>
      <c r="B12" s="248" t="s">
        <v>134</v>
      </c>
      <c r="C12" s="248" t="s">
        <v>52</v>
      </c>
      <c r="D12" s="249" t="s">
        <v>135</v>
      </c>
      <c r="E12" s="248" t="s">
        <v>136</v>
      </c>
      <c r="F12" s="248"/>
      <c r="G12" s="248"/>
      <c r="H12" s="248">
        <v>89.9</v>
      </c>
      <c r="I12" s="248">
        <v>61</v>
      </c>
      <c r="J12" s="248">
        <v>0</v>
      </c>
      <c r="K12" s="248">
        <f t="shared" si="0"/>
        <v>-61</v>
      </c>
      <c r="L12" s="252">
        <f t="shared" si="1"/>
        <v>0</v>
      </c>
      <c r="M12" s="248" t="s">
        <v>137</v>
      </c>
    </row>
    <row r="13" spans="1:13" ht="371.25" thickBot="1" thickTop="1">
      <c r="A13" s="248">
        <v>5</v>
      </c>
      <c r="B13" s="248" t="s">
        <v>138</v>
      </c>
      <c r="C13" s="248" t="s">
        <v>139</v>
      </c>
      <c r="D13" s="249" t="s">
        <v>140</v>
      </c>
      <c r="E13" s="248" t="s">
        <v>141</v>
      </c>
      <c r="F13" s="248"/>
      <c r="G13" s="248"/>
      <c r="H13" s="254">
        <v>1.2</v>
      </c>
      <c r="I13" s="248">
        <v>1.2</v>
      </c>
      <c r="J13" s="248">
        <v>0</v>
      </c>
      <c r="K13" s="248">
        <f t="shared" si="0"/>
        <v>-1.2</v>
      </c>
      <c r="L13" s="252">
        <f t="shared" si="1"/>
        <v>0</v>
      </c>
      <c r="M13" s="248" t="s">
        <v>128</v>
      </c>
    </row>
    <row r="14" spans="1:13" ht="320.25" thickBot="1" thickTop="1">
      <c r="A14" s="248">
        <v>6</v>
      </c>
      <c r="B14" s="255" t="s">
        <v>142</v>
      </c>
      <c r="C14" s="248" t="s">
        <v>143</v>
      </c>
      <c r="D14" s="249" t="s">
        <v>140</v>
      </c>
      <c r="E14" s="248">
        <v>2</v>
      </c>
      <c r="F14" s="248"/>
      <c r="G14" s="248"/>
      <c r="H14" s="248">
        <v>2.1</v>
      </c>
      <c r="I14" s="248">
        <v>2.3</v>
      </c>
      <c r="J14" s="248">
        <v>0</v>
      </c>
      <c r="K14" s="248">
        <f t="shared" si="0"/>
        <v>-2.3</v>
      </c>
      <c r="L14" s="252">
        <f t="shared" si="1"/>
        <v>0</v>
      </c>
      <c r="M14" s="248" t="s">
        <v>128</v>
      </c>
    </row>
    <row r="15" spans="1:13" ht="345.75" thickBot="1" thickTop="1">
      <c r="A15" s="250">
        <v>7</v>
      </c>
      <c r="B15" s="256" t="s">
        <v>144</v>
      </c>
      <c r="C15" s="250" t="s">
        <v>52</v>
      </c>
      <c r="D15" s="251" t="s">
        <v>145</v>
      </c>
      <c r="E15" s="250">
        <v>15</v>
      </c>
      <c r="F15" s="250"/>
      <c r="G15" s="250"/>
      <c r="H15" s="250">
        <v>20</v>
      </c>
      <c r="I15" s="250">
        <v>15</v>
      </c>
      <c r="J15" s="250">
        <v>2</v>
      </c>
      <c r="K15" s="257">
        <f t="shared" si="0"/>
        <v>-13</v>
      </c>
      <c r="L15" s="252">
        <f t="shared" si="1"/>
        <v>0.13333333333333333</v>
      </c>
      <c r="M15" s="250" t="s">
        <v>128</v>
      </c>
    </row>
    <row r="16" spans="1:13" ht="129" thickBot="1" thickTop="1">
      <c r="A16" s="248"/>
      <c r="B16" s="258" t="s">
        <v>146</v>
      </c>
      <c r="C16" s="259"/>
      <c r="D16" s="260"/>
      <c r="E16" s="259"/>
      <c r="F16" s="259"/>
      <c r="G16" s="259"/>
      <c r="H16" s="259"/>
      <c r="I16" s="259"/>
      <c r="J16" s="259"/>
      <c r="K16" s="259"/>
      <c r="L16" s="261">
        <f>AVERAGE(L9:L15)</f>
        <v>0.09641746824140589</v>
      </c>
      <c r="M16" s="259"/>
    </row>
    <row r="17" ht="15.75" thickTop="1">
      <c r="L17" s="24"/>
    </row>
    <row r="18" spans="1:12" ht="15.75">
      <c r="A18" s="262"/>
      <c r="B18" s="262" t="s">
        <v>147</v>
      </c>
      <c r="C18" s="262"/>
      <c r="D18" s="262"/>
      <c r="E18" s="262"/>
      <c r="L18" s="24"/>
    </row>
    <row r="19" spans="1:12" ht="15.75">
      <c r="A19" s="262"/>
      <c r="B19" s="262"/>
      <c r="C19" s="262"/>
      <c r="D19" s="262"/>
      <c r="E19" s="262"/>
      <c r="L19" s="24"/>
    </row>
    <row r="20" spans="1:12" ht="15.75">
      <c r="A20" s="262"/>
      <c r="B20" s="262" t="s">
        <v>148</v>
      </c>
      <c r="C20" s="262"/>
      <c r="D20" s="262"/>
      <c r="E20" s="262"/>
      <c r="L20" s="24"/>
    </row>
    <row r="21" spans="1:12" ht="15.75">
      <c r="A21" s="262"/>
      <c r="B21" s="262" t="s">
        <v>149</v>
      </c>
      <c r="C21" s="262"/>
      <c r="D21" s="262"/>
      <c r="E21" s="262"/>
      <c r="L21" s="24"/>
    </row>
    <row r="22" spans="1:12" ht="15.75">
      <c r="A22" s="262"/>
      <c r="B22" s="262"/>
      <c r="C22" s="262"/>
      <c r="D22" s="262"/>
      <c r="E22" s="262"/>
      <c r="L22" s="24"/>
    </row>
    <row r="23" spans="1:12" ht="15.75">
      <c r="A23" s="262"/>
      <c r="B23" s="262" t="s">
        <v>150</v>
      </c>
      <c r="C23" s="262"/>
      <c r="D23" s="262"/>
      <c r="E23" s="262"/>
      <c r="L23" s="24"/>
    </row>
    <row r="24" spans="1:12" ht="15.75">
      <c r="A24" s="262"/>
      <c r="B24" s="262" t="s">
        <v>151</v>
      </c>
      <c r="C24" s="262"/>
      <c r="D24" s="262"/>
      <c r="E24" s="262"/>
      <c r="L24" s="24"/>
    </row>
    <row r="25" spans="2:12" ht="15.75">
      <c r="B25" s="262" t="s">
        <v>152</v>
      </c>
      <c r="L25" s="24"/>
    </row>
    <row r="26" spans="2:12" ht="15.75">
      <c r="B26" s="263"/>
      <c r="L26" s="24"/>
    </row>
    <row r="27" ht="15">
      <c r="L27" s="24"/>
    </row>
  </sheetData>
  <sheetProtection/>
  <mergeCells count="16">
    <mergeCell ref="M5:M7"/>
    <mergeCell ref="F6:H6"/>
    <mergeCell ref="I6:I7"/>
    <mergeCell ref="J6:J7"/>
    <mergeCell ref="K6:K7"/>
    <mergeCell ref="L6:L7"/>
    <mergeCell ref="K1:M1"/>
    <mergeCell ref="B3:M3"/>
    <mergeCell ref="A5:A7"/>
    <mergeCell ref="B5:B7"/>
    <mergeCell ref="C5:C7"/>
    <mergeCell ref="D5:D7"/>
    <mergeCell ref="E5:E7"/>
    <mergeCell ref="F5:H5"/>
    <mergeCell ref="I5:J5"/>
    <mergeCell ref="K5:L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2020-05-08T05:35:06Z</dcterms:modified>
  <cp:category/>
  <cp:version/>
  <cp:contentType/>
  <cp:contentStatus/>
</cp:coreProperties>
</file>