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<sst xmlns="http://schemas.openxmlformats.org/spreadsheetml/2006/main" count="33" uniqueCount="33">
  <si>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</si>
  <si>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</si>
  <si>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</si>
  <si>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</si>
  <si>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</si>
  <si>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</si>
  <si>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</si>
  <si>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</si>
  <si>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</si>
  <si>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</si>
  <si>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</si>
  <si>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</si>
  <si>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</si>
  <si>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</si>
  <si>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</si>
  <si>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Цены исполненных контрактов, рублей</t>
  </si>
  <si>
    <t xml:space="preserve">1* </t>
  </si>
  <si>
    <t>Наименование (адрес) объекта обслуживания</t>
  </si>
  <si>
    <t>Помещения отдела опеки и попечительства, г. Югорск,  ул. Ленина, 41.</t>
  </si>
  <si>
    <t>Помещения отдела комиссии по делам несовершеннолетних, г. Югорск, ул. Ленина, 41.</t>
  </si>
  <si>
    <t>25.10.2018 г.</t>
  </si>
  <si>
    <t>Техническое обслуживание внутренних инженерных систем и сетей теплоснабжения, водоснабжения и водоотведения, согласно технического задания (приложение к обоснованию начальной (максимальной) цены контракта</t>
  </si>
  <si>
    <t xml:space="preserve">2* (с применением уровня инфляции, не превышающего 4,0 % на 2018 год) </t>
  </si>
  <si>
    <t xml:space="preserve">1* (с применением уровня инфляции, не превышающего 3,2 % на 2017 год) </t>
  </si>
  <si>
    <t>ул. Спортивная, 2 (помещения ЗАГСа), площадь помещений 228,3 кв. м.</t>
  </si>
  <si>
    <t xml:space="preserve">3* (с применением уровня инфляции, не превышающего 4,5 % на 2016 год) </t>
  </si>
  <si>
    <t>3*- Муниципальный контракт № 0187300005814000768-0146567-01 от 30.01.2015  (номер реестровой записи 3862200236815000010 )</t>
  </si>
  <si>
    <t>Данный расчет на оказание услуг техническое обслуживание внутренних инженерных систем и сетей теплоснабжения, водоснабжения и водоотведения произведен на основании ценовой информации. В качестве источников ценовой информации использованы цена ранее заключенного муниципального контракта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415-ФЗ, Федерального закона "О Федеральном бюджетена 2015 год и на плановый период 2016 и 2017 годов".</t>
  </si>
  <si>
    <t>1*-  Муниципальный контракт № 0187300005815000541-0146567-01 от 22.12.2015 (номер реестровой записи 3862200236815000080)</t>
  </si>
  <si>
    <t xml:space="preserve">2*- Муниципальный контракт № 0187300005817000439-0146567-01 от 11.01.2018 (номер реестровой записи 3862200236818000011) </t>
  </si>
  <si>
    <t xml:space="preserve">Ул. 40 лет Победы, 11 (здание администрации города Югорска), площадь помещений 
3 354,9 кв. м.;
ул. Железнодорожная, 43/1 (здание архива), площадь помещений 110,6 кв. м.; 
ул. Механизаторов, 22 (здание департамента жилищно-коммунального и строительного комплекса), площадь помещений 634,6 кв. м.;
ул. 40 лет Победы, 9 А (помещения отдела по первичному воинскому учету), площадь помещения 76,2 кв. м.;
Общая площадь обслуживания: 4 176,3 кв.м.
</t>
  </si>
  <si>
    <t>Итого начальная (максимальная) цена контракта: 113 347  (сто тринадцать тысяч триста сорок семь) рублей 50 копеек.</t>
  </si>
  <si>
    <t>IV. Обоснование начальной (максимальной) цены  контракта на оказание услуг техническое обслуживание внутренних инженерных систем и сетей теплоснабжения, водоснабжения и водоотведения  ИКЗ 183862200236886220100101750013700244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</si>
</sst>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4" xfId="0" applyFont="1" applyBorder="1" applyAlignment="1" quotePrefix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4" xfId="0" applyFont="1" applyBorder="1" applyAlignment="1" quotePrefix="1">
      <alignment horizontal="left" wrapText="1"/>
    </xf>
    <xf numFmtId="0" fontId="4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9">
      <selection activeCell="B18" sqref="B18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5.375" style="0" customWidth="1"/>
    <col min="11" max="11" width="10.125" style="0" customWidth="1"/>
    <col min="12" max="12" width="10.125" style="26" customWidth="1"/>
    <col min="13" max="13" width="14.25390625" style="0" customWidth="1"/>
    <col min="14" max="14" width="13.375" style="0" customWidth="1"/>
    <col min="15" max="15" width="13.375" style="26" customWidth="1"/>
    <col min="16" max="16" width="16.25390625" style="0" customWidth="1"/>
  </cols>
  <sheetData>
    <row r="1" spans="1:16" s="1" customFormat="1" ht="40.5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1" customFormat="1" ht="15.75">
      <c r="A2" s="80" t="s">
        <v>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8"/>
      <c r="P2" s="2"/>
    </row>
    <row r="3" spans="1:16" s="1" customFormat="1" ht="17.25" customHeight="1">
      <c r="A3" s="81" t="s">
        <v>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1" customFormat="1" ht="16.5" customHeight="1">
      <c r="A4" s="61" t="s">
        <v>3</v>
      </c>
      <c r="B4" s="62"/>
      <c r="C4" s="51" t="s">
        <v>17</v>
      </c>
      <c r="D4" s="78" t="s">
        <v>1</v>
      </c>
      <c r="E4" s="78" t="s">
        <v>9</v>
      </c>
      <c r="F4" s="78"/>
      <c r="G4" s="78"/>
      <c r="H4" s="78"/>
      <c r="I4" s="32" t="s">
        <v>15</v>
      </c>
      <c r="J4" s="33"/>
      <c r="K4" s="33"/>
      <c r="L4" s="33"/>
      <c r="M4" s="33"/>
      <c r="N4" s="33"/>
      <c r="O4" s="34"/>
      <c r="P4" s="51" t="s">
        <v>2</v>
      </c>
    </row>
    <row r="5" spans="1:16" s="1" customFormat="1" ht="112.5" customHeight="1">
      <c r="A5" s="63"/>
      <c r="B5" s="64"/>
      <c r="C5" s="52"/>
      <c r="D5" s="78"/>
      <c r="E5" s="78"/>
      <c r="F5" s="78"/>
      <c r="G5" s="78"/>
      <c r="H5" s="78"/>
      <c r="I5" s="60" t="s">
        <v>16</v>
      </c>
      <c r="J5" s="60"/>
      <c r="K5" s="7" t="s">
        <v>10</v>
      </c>
      <c r="L5" s="19" t="s">
        <v>11</v>
      </c>
      <c r="M5" s="7" t="s">
        <v>23</v>
      </c>
      <c r="N5" s="7" t="s">
        <v>22</v>
      </c>
      <c r="O5" s="19" t="s">
        <v>25</v>
      </c>
      <c r="P5" s="53"/>
    </row>
    <row r="6" spans="1:16" s="1" customFormat="1" ht="15" customHeight="1">
      <c r="A6" s="65"/>
      <c r="B6" s="66"/>
      <c r="C6" s="53"/>
      <c r="D6" s="78"/>
      <c r="E6" s="78"/>
      <c r="F6" s="78"/>
      <c r="G6" s="78"/>
      <c r="H6" s="78"/>
      <c r="I6" s="76" t="s">
        <v>12</v>
      </c>
      <c r="J6" s="77"/>
      <c r="K6" s="77"/>
      <c r="L6" s="77"/>
      <c r="M6" s="77"/>
      <c r="N6" s="77"/>
      <c r="O6" s="29"/>
      <c r="P6" s="9" t="s">
        <v>0</v>
      </c>
    </row>
    <row r="7" spans="1:16" s="1" customFormat="1" ht="12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20"/>
      <c r="M7" s="10"/>
      <c r="N7" s="10"/>
      <c r="O7" s="20"/>
      <c r="P7" s="10"/>
    </row>
    <row r="8" spans="1:16" s="1" customFormat="1" ht="231" customHeight="1">
      <c r="A8" s="61" t="s">
        <v>21</v>
      </c>
      <c r="B8" s="62"/>
      <c r="C8" s="11" t="s">
        <v>30</v>
      </c>
      <c r="D8" s="67" t="s">
        <v>8</v>
      </c>
      <c r="E8" s="70">
        <v>1</v>
      </c>
      <c r="F8" s="71"/>
      <c r="G8" s="56"/>
      <c r="H8" s="57"/>
      <c r="I8" s="58">
        <v>61473.32</v>
      </c>
      <c r="J8" s="59"/>
      <c r="K8" s="14">
        <v>44238.88</v>
      </c>
      <c r="L8" s="21">
        <v>163680</v>
      </c>
      <c r="M8" s="14">
        <f>I8*103.2%</f>
        <v>63440.46624</v>
      </c>
      <c r="N8" s="14">
        <f>K8*104%</f>
        <v>46008.4352</v>
      </c>
      <c r="O8" s="21">
        <f>L8*104.5%</f>
        <v>171045.59999999998</v>
      </c>
      <c r="P8" s="14">
        <f>(O8+N8+M8)/3</f>
        <v>93498.16714666666</v>
      </c>
    </row>
    <row r="9" spans="1:16" s="1" customFormat="1" ht="45" customHeight="1">
      <c r="A9" s="63"/>
      <c r="B9" s="64"/>
      <c r="C9" s="11" t="s">
        <v>18</v>
      </c>
      <c r="D9" s="68"/>
      <c r="E9" s="72"/>
      <c r="F9" s="73"/>
      <c r="G9" s="12"/>
      <c r="H9" s="13"/>
      <c r="I9" s="58">
        <v>2640.95</v>
      </c>
      <c r="J9" s="59"/>
      <c r="K9" s="14">
        <v>3502.79</v>
      </c>
      <c r="L9" s="21">
        <v>8019</v>
      </c>
      <c r="M9" s="14">
        <f>I9*103.2%</f>
        <v>2725.4604</v>
      </c>
      <c r="N9" s="14">
        <f>K9*104%</f>
        <v>3642.9016</v>
      </c>
      <c r="O9" s="21">
        <f>L9*104.5%</f>
        <v>8379.855</v>
      </c>
      <c r="P9" s="14">
        <f>(O9+N9+M9)/3</f>
        <v>4916.0723333333335</v>
      </c>
    </row>
    <row r="10" spans="1:16" s="1" customFormat="1" ht="65.25" customHeight="1">
      <c r="A10" s="63"/>
      <c r="B10" s="64"/>
      <c r="C10" s="11" t="s">
        <v>19</v>
      </c>
      <c r="D10" s="68"/>
      <c r="E10" s="72"/>
      <c r="F10" s="73"/>
      <c r="G10" s="12"/>
      <c r="H10" s="13"/>
      <c r="I10" s="58">
        <v>1356.17</v>
      </c>
      <c r="J10" s="59"/>
      <c r="K10" s="14">
        <v>3807.89</v>
      </c>
      <c r="L10" s="21">
        <v>8951</v>
      </c>
      <c r="M10" s="14">
        <f>I10*103.2%</f>
        <v>1399.56744</v>
      </c>
      <c r="N10" s="14">
        <f>K10*104%</f>
        <v>3960.2056</v>
      </c>
      <c r="O10" s="21">
        <f>L10*104.5%</f>
        <v>9353.795</v>
      </c>
      <c r="P10" s="14">
        <f>(O10+N10+M10)/3</f>
        <v>4904.52268</v>
      </c>
    </row>
    <row r="11" spans="1:16" s="1" customFormat="1" ht="45.75" customHeight="1">
      <c r="A11" s="65"/>
      <c r="B11" s="66"/>
      <c r="C11" s="11" t="s">
        <v>24</v>
      </c>
      <c r="D11" s="69"/>
      <c r="E11" s="74"/>
      <c r="F11" s="75"/>
      <c r="G11" s="12"/>
      <c r="H11" s="13"/>
      <c r="I11" s="58">
        <v>3314.92</v>
      </c>
      <c r="J11" s="59"/>
      <c r="K11" s="14">
        <v>7651.58</v>
      </c>
      <c r="L11" s="21">
        <v>17902</v>
      </c>
      <c r="M11" s="14">
        <f>I11*103.2%</f>
        <v>3420.99744</v>
      </c>
      <c r="N11" s="14">
        <f>K11*104%</f>
        <v>7957.6432</v>
      </c>
      <c r="O11" s="21">
        <f>L11*104.5%</f>
        <v>18707.59</v>
      </c>
      <c r="P11" s="14">
        <f>(O11+N11+M11)/3</f>
        <v>10028.743546666667</v>
      </c>
    </row>
    <row r="12" spans="1:17" s="1" customFormat="1" ht="17.25" customHeight="1">
      <c r="A12" s="36" t="s">
        <v>13</v>
      </c>
      <c r="B12" s="37"/>
      <c r="C12" s="15"/>
      <c r="D12" s="12"/>
      <c r="E12" s="38"/>
      <c r="F12" s="39"/>
      <c r="G12" s="12"/>
      <c r="H12" s="13"/>
      <c r="I12" s="40">
        <f>SUM(I8:J11)</f>
        <v>68785.36</v>
      </c>
      <c r="J12" s="41"/>
      <c r="K12" s="16">
        <f>SUM(K8:K11)</f>
        <v>59201.14</v>
      </c>
      <c r="L12" s="22">
        <f>SUM(L8:L11)</f>
        <v>198552</v>
      </c>
      <c r="M12" s="16">
        <f>SUM(M8:M11)</f>
        <v>70986.49152000001</v>
      </c>
      <c r="N12" s="16">
        <f>N8</f>
        <v>46008.4352</v>
      </c>
      <c r="O12" s="22">
        <f>SUM(O8:O11)</f>
        <v>207486.84</v>
      </c>
      <c r="P12" s="16">
        <v>113347.5</v>
      </c>
      <c r="Q12" s="31"/>
    </row>
    <row r="13" spans="1:16" s="1" customFormat="1" ht="23.25" customHeight="1">
      <c r="A13" s="42" t="s">
        <v>4</v>
      </c>
      <c r="B13" s="43"/>
      <c r="C13" s="17"/>
      <c r="D13" s="10"/>
      <c r="E13" s="44"/>
      <c r="F13" s="45"/>
      <c r="G13" s="44"/>
      <c r="H13" s="45"/>
      <c r="I13" s="46"/>
      <c r="J13" s="47"/>
      <c r="K13" s="18"/>
      <c r="L13" s="23"/>
      <c r="M13" s="18"/>
      <c r="N13" s="18"/>
      <c r="O13" s="23"/>
      <c r="P13" s="16"/>
    </row>
    <row r="14" spans="1:16" s="1" customFormat="1" ht="18.75" customHeight="1">
      <c r="A14" s="48" t="s">
        <v>31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s="1" customFormat="1" ht="15.75" customHeight="1">
      <c r="A15" s="3" t="s">
        <v>28</v>
      </c>
      <c r="B15" s="4"/>
      <c r="C15" s="4"/>
      <c r="D15" s="6"/>
      <c r="E15" s="6"/>
      <c r="F15" s="6"/>
      <c r="G15" s="6"/>
      <c r="H15" s="6"/>
      <c r="I15" s="6"/>
      <c r="J15" s="6"/>
      <c r="K15" s="6"/>
      <c r="L15" s="24"/>
      <c r="M15" s="6"/>
      <c r="N15" s="6"/>
      <c r="O15" s="24"/>
      <c r="P15" s="6"/>
    </row>
    <row r="16" spans="1:16" s="1" customFormat="1" ht="36" customHeight="1" hidden="1">
      <c r="A16" s="54"/>
      <c r="B16" s="54"/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30"/>
      <c r="P16" s="2"/>
    </row>
    <row r="17" spans="1:16" s="1" customFormat="1" ht="15" customHeight="1">
      <c r="A17" s="3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5"/>
      <c r="M17" s="4"/>
      <c r="N17" s="4"/>
      <c r="O17" s="25"/>
      <c r="P17" s="2"/>
    </row>
    <row r="18" spans="1:16" s="1" customFormat="1" ht="13.5" customHeight="1">
      <c r="A18" s="3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5"/>
      <c r="M18" s="4"/>
      <c r="N18" s="4"/>
      <c r="O18" s="25"/>
      <c r="P18" s="2"/>
    </row>
    <row r="19" spans="2:3" ht="4.5" customHeight="1">
      <c r="B19" s="1"/>
      <c r="C19" s="1"/>
    </row>
    <row r="20" spans="1:16" ht="65.25" customHeight="1">
      <c r="A20" s="50" t="s">
        <v>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8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27"/>
      <c r="M21" s="8"/>
      <c r="N21" s="8"/>
      <c r="O21" s="27"/>
      <c r="P21" s="8"/>
    </row>
    <row r="22" spans="1:16" ht="15.7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3" ht="15.75">
      <c r="A23" s="2" t="s">
        <v>5</v>
      </c>
      <c r="B23" s="1"/>
      <c r="C23" s="1"/>
    </row>
    <row r="24" spans="1:3" ht="12.75" customHeight="1">
      <c r="A24" s="5" t="s">
        <v>20</v>
      </c>
      <c r="B24" s="1"/>
      <c r="C24" s="1"/>
    </row>
    <row r="25" spans="2:3" ht="12.75">
      <c r="B25" s="1"/>
      <c r="C25" s="1"/>
    </row>
  </sheetData>
  <sheetProtection/>
  <mergeCells count="30">
    <mergeCell ref="I10:J10"/>
    <mergeCell ref="I11:J11"/>
    <mergeCell ref="I6:N6"/>
    <mergeCell ref="P4:P5"/>
    <mergeCell ref="E4:H6"/>
    <mergeCell ref="A1:P1"/>
    <mergeCell ref="A2:N2"/>
    <mergeCell ref="A3:P3"/>
    <mergeCell ref="A4:B6"/>
    <mergeCell ref="D4:D6"/>
    <mergeCell ref="A20:P20"/>
    <mergeCell ref="C4:C6"/>
    <mergeCell ref="A16:N16"/>
    <mergeCell ref="G8:H8"/>
    <mergeCell ref="I8:J8"/>
    <mergeCell ref="I5:J5"/>
    <mergeCell ref="A8:B11"/>
    <mergeCell ref="D8:D11"/>
    <mergeCell ref="E8:F11"/>
    <mergeCell ref="I9:J9"/>
    <mergeCell ref="I4:O4"/>
    <mergeCell ref="A22:P22"/>
    <mergeCell ref="A12:B12"/>
    <mergeCell ref="E12:F12"/>
    <mergeCell ref="I12:J12"/>
    <mergeCell ref="A13:B13"/>
    <mergeCell ref="E13:F13"/>
    <mergeCell ref="G13:H13"/>
    <mergeCell ref="I13:J13"/>
    <mergeCell ref="A14:P14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2018-11-12T06:52:55Z</cp:lastPrinted>
  <dcterms:created xsi:type="dcterms:W3CDTF">2009-12-09T07:16:31Z</dcterms:created>
  <dcterms:modified xsi:type="dcterms:W3CDTF">2018-11-12T06:54:42Z</dcterms:modified>
  <cp:category/>
  <cp:version/>
  <cp:contentType/>
  <cp:contentStatus/>
</cp:coreProperties>
</file>