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все школы " sheetId="1" r:id="rId1"/>
    <sheet name="СОШ№2" sheetId="2" r:id="rId2"/>
    <sheet name="ГИМНАЗИЯ" sheetId="3" r:id="rId3"/>
    <sheet name="СОШ №5" sheetId="4" r:id="rId4"/>
    <sheet name="СОШ №6" sheetId="5" r:id="rId5"/>
  </sheets>
  <definedNames>
    <definedName name="_xlnm.Print_Area" localSheetId="0">'все школы '!$A$1:$K$27</definedName>
    <definedName name="_xlnm.Print_Area" localSheetId="2">'ГИМНАЗИЯ'!$A$1:$K$25</definedName>
    <definedName name="_xlnm.Print_Area" localSheetId="3">'СОШ №5'!$A$1:$K$24</definedName>
    <definedName name="_xlnm.Print_Area" localSheetId="4">'СОШ №6'!$A$1:$K$26</definedName>
    <definedName name="_xlnm.Print_Area" localSheetId="1">'СОШ№2'!$A$1:$K$27</definedName>
  </definedNames>
  <calcPr fullCalcOnLoad="1"/>
</workbook>
</file>

<file path=xl/sharedStrings.xml><?xml version="1.0" encoding="utf-8"?>
<sst xmlns="http://schemas.openxmlformats.org/spreadsheetml/2006/main" count="292" uniqueCount="58">
  <si>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</si>
  <si>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</si>
  <si>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</si>
  <si>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</si>
  <si>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</si>
  <si>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</si>
  <si>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</si>
  <si>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</si>
  <si>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</si>
  <si>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</si>
  <si>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</si>
  <si>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Количество</t>
  </si>
  <si>
    <t>Единица измерения</t>
  </si>
  <si>
    <t>Крупа пшеничная.</t>
  </si>
  <si>
    <t>Крупа манная.</t>
  </si>
  <si>
    <t>Крупа гречневая.</t>
  </si>
  <si>
    <t>Крупа ячневая.</t>
  </si>
  <si>
    <t>Крупа перловая.</t>
  </si>
  <si>
    <t>Крупа кукурузная.</t>
  </si>
  <si>
    <t>Хлопья овсяные.</t>
  </si>
  <si>
    <t>Вид крупы: Полтавская. Номер крупы: Крупная № 1.</t>
  </si>
  <si>
    <t>Марка крупы: М.</t>
  </si>
  <si>
    <t>Вид крупы: Ядрица (непропаренная). Сорт: Не ниже высшего.</t>
  </si>
  <si>
    <t>Сорт: Высший.</t>
  </si>
  <si>
    <t>Номер крупы: 2.</t>
  </si>
  <si>
    <t>Номер крупы: 1.</t>
  </si>
  <si>
    <t>Вид: Шлифованная. Номер крупы: 4.</t>
  </si>
  <si>
    <t>Вид: Геркулес.</t>
  </si>
  <si>
    <t>литр</t>
  </si>
  <si>
    <t>КТРУ</t>
  </si>
  <si>
    <t>10.41.54.000-00000002</t>
  </si>
  <si>
    <t xml:space="preserve">Вид масла подсолнечного рафинированного-дезодорированное. Марка масла подсолнечного дезодорированного-первый сорт. </t>
  </si>
  <si>
    <t>Масло подсолнечное рафинированное</t>
  </si>
  <si>
    <t>01.47.21.000-0000016</t>
  </si>
  <si>
    <t>Яйца куриные в скорлупе свежие.</t>
  </si>
  <si>
    <t>Категория яйца: высшая. Класс яйца: столовое.</t>
  </si>
  <si>
    <t>штука</t>
  </si>
  <si>
    <t>10.83.13.120-00000004</t>
  </si>
  <si>
    <t xml:space="preserve">Чай черный. </t>
  </si>
  <si>
    <t>Чай черный (ферментированный) Вид чая черного (ферментированного) по способу обработки листа-гранилированный.</t>
  </si>
  <si>
    <t>10.61.32.113-00000004</t>
  </si>
  <si>
    <t>10.61.32.114-000000004</t>
  </si>
  <si>
    <t>10.61.32.116-00000005</t>
  </si>
  <si>
    <t>10.61.31.110-000000005</t>
  </si>
  <si>
    <t>10.61.31.111-00000004</t>
  </si>
  <si>
    <t>Крупа пшено</t>
  </si>
  <si>
    <t>10.61.32.115-00000002</t>
  </si>
  <si>
    <t>10.61.32.117-00000003</t>
  </si>
  <si>
    <t>10.61.33.111-00000003</t>
  </si>
  <si>
    <t xml:space="preserve"> </t>
  </si>
  <si>
    <t>Ответственный заказчик Муниципальное бюджетное общеобразовательное учреждение "Средняя общеобразовательная школа № 2"</t>
  </si>
  <si>
    <t>Директор ________________ Ефремова И.А.</t>
  </si>
  <si>
    <t>Способ осуществления закупки:  Совместный аукцион в электронной форме на право заключения гражданско-правового договора на поставку продуктов питания (крупы, масло подсолнечное, чай, яйцо куриное)</t>
  </si>
  <si>
    <t>Способ осуществления закупки:  Совместный аукцион в электронной форме на право заключения гражданско-правового договора на поставку продуктов питания (крупы, масло растительное, чай, яйцо куриное)</t>
  </si>
  <si>
    <t>Коммерческое предложение вх.№б/н  от 16.11.2023 г.</t>
  </si>
  <si>
    <t>Коммерческое предложение вх. №б/н от 17.11.2023 г.</t>
  </si>
  <si>
    <t>Коммерческое предложение вх. №б/н от 20.11.2023 г.</t>
  </si>
  <si>
    <t>Дата составления сводной таблицы 21.11.2023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</si>
</sst>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165" fontId="41" fillId="33" borderId="10" xfId="58" applyFont="1" applyFill="1" applyBorder="1" applyAlignment="1">
      <alignment horizontal="center" vertical="center"/>
    </xf>
    <xf numFmtId="165" fontId="43" fillId="33" borderId="10" xfId="58" applyNumberFormat="1" applyFont="1" applyFill="1" applyBorder="1" applyAlignment="1">
      <alignment horizontal="center"/>
    </xf>
    <xf numFmtId="165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6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165" fontId="40" fillId="33" borderId="15" xfId="58" applyFont="1" applyFill="1" applyBorder="1" applyAlignment="1">
      <alignment horizontal="center" vertical="center" wrapText="1"/>
    </xf>
    <xf numFmtId="165" fontId="41" fillId="33" borderId="11" xfId="58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165" fontId="41" fillId="33" borderId="10" xfId="58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165" fontId="43" fillId="33" borderId="0" xfId="58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8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0">
      <selection activeCell="D34" sqref="D34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1" customWidth="1"/>
    <col min="4" max="4" width="73.00390625" style="8" customWidth="1"/>
    <col min="5" max="5" width="11.421875" style="8" customWidth="1"/>
    <col min="6" max="6" width="14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6.28125" style="8" bestFit="1" customWidth="1"/>
    <col min="13" max="16384" width="9.140625" style="8" customWidth="1"/>
  </cols>
  <sheetData>
    <row r="1" spans="1:11" s="6" customFormat="1" ht="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5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3" t="s">
        <v>0</v>
      </c>
      <c r="B5" s="54" t="s">
        <v>29</v>
      </c>
      <c r="C5" s="63" t="s">
        <v>4</v>
      </c>
      <c r="D5" s="63" t="s">
        <v>5</v>
      </c>
      <c r="E5" s="63" t="s">
        <v>12</v>
      </c>
      <c r="F5" s="63" t="s">
        <v>11</v>
      </c>
      <c r="G5" s="51" t="s">
        <v>1</v>
      </c>
      <c r="H5" s="52"/>
      <c r="I5" s="53"/>
      <c r="J5" s="54" t="s">
        <v>2</v>
      </c>
      <c r="K5" s="54" t="s">
        <v>3</v>
      </c>
    </row>
    <row r="6" spans="1:11" ht="25.5" customHeight="1">
      <c r="A6" s="63"/>
      <c r="B6" s="55"/>
      <c r="C6" s="54"/>
      <c r="D6" s="63"/>
      <c r="E6" s="63"/>
      <c r="F6" s="63"/>
      <c r="G6" s="39">
        <v>1</v>
      </c>
      <c r="H6" s="39">
        <v>2</v>
      </c>
      <c r="I6" s="39">
        <v>3</v>
      </c>
      <c r="J6" s="55"/>
      <c r="K6" s="55"/>
    </row>
    <row r="7" spans="1:11" ht="30">
      <c r="A7" s="38">
        <v>1</v>
      </c>
      <c r="B7" s="40" t="s">
        <v>43</v>
      </c>
      <c r="C7" s="29" t="s">
        <v>13</v>
      </c>
      <c r="D7" s="30" t="s">
        <v>20</v>
      </c>
      <c r="E7" s="38" t="s">
        <v>8</v>
      </c>
      <c r="F7" s="23">
        <f>СОШ№2!F7+ГИМНАЗИЯ!F7+'СОШ №5'!F7+'СОШ №6'!F7</f>
        <v>705</v>
      </c>
      <c r="G7" s="32">
        <v>40</v>
      </c>
      <c r="H7" s="32">
        <v>65</v>
      </c>
      <c r="I7" s="32">
        <v>60</v>
      </c>
      <c r="J7" s="11">
        <f>ROUND((G7+H7+I7)/3,2)</f>
        <v>55</v>
      </c>
      <c r="K7" s="12">
        <f aca="true" t="shared" si="0" ref="K7:K17">F7*J7</f>
        <v>38775</v>
      </c>
    </row>
    <row r="8" spans="1:11" ht="30">
      <c r="A8" s="38">
        <v>2</v>
      </c>
      <c r="B8" s="40" t="s">
        <v>44</v>
      </c>
      <c r="C8" s="29" t="s">
        <v>14</v>
      </c>
      <c r="D8" s="30" t="s">
        <v>21</v>
      </c>
      <c r="E8" s="38" t="s">
        <v>8</v>
      </c>
      <c r="F8" s="23">
        <f>СОШ№2!F8+ГИМНАЗИЯ!F8+'СОШ №5'!F8+'СОШ №6'!F8</f>
        <v>1262</v>
      </c>
      <c r="G8" s="32">
        <v>50</v>
      </c>
      <c r="H8" s="32">
        <v>80</v>
      </c>
      <c r="I8" s="32">
        <v>80</v>
      </c>
      <c r="J8" s="11">
        <f aca="true" t="shared" si="1" ref="J8:J17">ROUND((G8+H8+I8)/3,2)</f>
        <v>70</v>
      </c>
      <c r="K8" s="12">
        <f t="shared" si="0"/>
        <v>88340</v>
      </c>
    </row>
    <row r="9" spans="1:11" ht="27.75" customHeight="1">
      <c r="A9" s="38">
        <v>3</v>
      </c>
      <c r="B9" s="40" t="s">
        <v>40</v>
      </c>
      <c r="C9" s="29" t="s">
        <v>15</v>
      </c>
      <c r="D9" s="30" t="s">
        <v>22</v>
      </c>
      <c r="E9" s="38" t="s">
        <v>8</v>
      </c>
      <c r="F9" s="23">
        <f>СОШ№2!F9+ГИМНАЗИЯ!F9+'СОШ №5'!F9+'СОШ №6'!F9</f>
        <v>5145</v>
      </c>
      <c r="G9" s="32">
        <v>85</v>
      </c>
      <c r="H9" s="32">
        <v>140</v>
      </c>
      <c r="I9" s="32">
        <v>120</v>
      </c>
      <c r="J9" s="11">
        <f t="shared" si="1"/>
        <v>115</v>
      </c>
      <c r="K9" s="12">
        <f t="shared" si="0"/>
        <v>591675</v>
      </c>
    </row>
    <row r="10" spans="1:11" ht="30">
      <c r="A10" s="38">
        <v>4</v>
      </c>
      <c r="B10" s="40" t="s">
        <v>41</v>
      </c>
      <c r="C10" s="29" t="s">
        <v>45</v>
      </c>
      <c r="D10" s="30" t="s">
        <v>23</v>
      </c>
      <c r="E10" s="38" t="s">
        <v>8</v>
      </c>
      <c r="F10" s="23">
        <f>СОШ№2!F10+ГИМНАЗИЯ!F10+'СОШ №5'!F10+'СОШ №6'!F10</f>
        <v>1169</v>
      </c>
      <c r="G10" s="32">
        <v>60</v>
      </c>
      <c r="H10" s="32">
        <v>80</v>
      </c>
      <c r="I10" s="32">
        <v>80</v>
      </c>
      <c r="J10" s="11">
        <f t="shared" si="1"/>
        <v>73.33</v>
      </c>
      <c r="K10" s="12">
        <f t="shared" si="0"/>
        <v>85722.77</v>
      </c>
    </row>
    <row r="11" spans="1:11" ht="30">
      <c r="A11" s="38">
        <v>5</v>
      </c>
      <c r="B11" s="40" t="s">
        <v>46</v>
      </c>
      <c r="C11" s="29" t="s">
        <v>16</v>
      </c>
      <c r="D11" s="30" t="s">
        <v>24</v>
      </c>
      <c r="E11" s="38" t="s">
        <v>8</v>
      </c>
      <c r="F11" s="23">
        <f>СОШ№2!F11</f>
        <v>35</v>
      </c>
      <c r="G11" s="32">
        <v>69</v>
      </c>
      <c r="H11" s="32">
        <v>70</v>
      </c>
      <c r="I11" s="32">
        <v>60</v>
      </c>
      <c r="J11" s="11">
        <f t="shared" si="1"/>
        <v>66.33</v>
      </c>
      <c r="K11" s="12">
        <f t="shared" si="0"/>
        <v>2321.5499999999997</v>
      </c>
    </row>
    <row r="12" spans="1:11" ht="30">
      <c r="A12" s="38">
        <v>6</v>
      </c>
      <c r="B12" s="40" t="s">
        <v>42</v>
      </c>
      <c r="C12" s="29" t="s">
        <v>17</v>
      </c>
      <c r="D12" s="30" t="s">
        <v>25</v>
      </c>
      <c r="E12" s="31" t="s">
        <v>8</v>
      </c>
      <c r="F12" s="23">
        <f>СОШ№2!F12+ГИМНАЗИЯ!F11+'СОШ №5'!F11+'СОШ №6'!F11</f>
        <v>448</v>
      </c>
      <c r="G12" s="32">
        <v>35</v>
      </c>
      <c r="H12" s="32">
        <v>65</v>
      </c>
      <c r="I12" s="32">
        <v>60</v>
      </c>
      <c r="J12" s="11">
        <f t="shared" si="1"/>
        <v>53.33</v>
      </c>
      <c r="K12" s="12">
        <f t="shared" si="0"/>
        <v>23891.84</v>
      </c>
    </row>
    <row r="13" spans="1:11" ht="30">
      <c r="A13" s="9">
        <v>7</v>
      </c>
      <c r="B13" s="41" t="s">
        <v>47</v>
      </c>
      <c r="C13" s="26" t="s">
        <v>18</v>
      </c>
      <c r="D13" s="27" t="s">
        <v>26</v>
      </c>
      <c r="E13" s="22" t="s">
        <v>8</v>
      </c>
      <c r="F13" s="23">
        <v>155</v>
      </c>
      <c r="G13" s="33">
        <v>55</v>
      </c>
      <c r="H13" s="33">
        <v>75</v>
      </c>
      <c r="I13" s="33">
        <v>70</v>
      </c>
      <c r="J13" s="11">
        <f t="shared" si="1"/>
        <v>66.67</v>
      </c>
      <c r="K13" s="12">
        <f t="shared" si="0"/>
        <v>10333.85</v>
      </c>
    </row>
    <row r="14" spans="1:11" ht="30">
      <c r="A14" s="9">
        <v>8</v>
      </c>
      <c r="B14" s="41" t="s">
        <v>48</v>
      </c>
      <c r="C14" s="26" t="s">
        <v>19</v>
      </c>
      <c r="D14" s="28" t="s">
        <v>27</v>
      </c>
      <c r="E14" s="22" t="s">
        <v>8</v>
      </c>
      <c r="F14" s="23">
        <v>155</v>
      </c>
      <c r="G14" s="33">
        <v>50</v>
      </c>
      <c r="H14" s="33">
        <v>85</v>
      </c>
      <c r="I14" s="33">
        <v>80</v>
      </c>
      <c r="J14" s="11">
        <f t="shared" si="1"/>
        <v>71.67</v>
      </c>
      <c r="K14" s="12">
        <f t="shared" si="0"/>
        <v>11108.85</v>
      </c>
    </row>
    <row r="15" spans="1:11" ht="30">
      <c r="A15" s="9">
        <v>9</v>
      </c>
      <c r="B15" s="9" t="s">
        <v>30</v>
      </c>
      <c r="C15" s="34" t="s">
        <v>32</v>
      </c>
      <c r="D15" s="28" t="s">
        <v>31</v>
      </c>
      <c r="E15" s="22" t="s">
        <v>28</v>
      </c>
      <c r="F15" s="23">
        <f>СОШ№2!F15+ГИМНАЗИЯ!F12+'СОШ №5'!F12+'СОШ №6'!F14</f>
        <v>4350</v>
      </c>
      <c r="G15" s="36">
        <v>135</v>
      </c>
      <c r="H15" s="36">
        <v>170</v>
      </c>
      <c r="I15" s="36">
        <v>160</v>
      </c>
      <c r="J15" s="37">
        <f t="shared" si="1"/>
        <v>155</v>
      </c>
      <c r="K15" s="12">
        <f t="shared" si="0"/>
        <v>674250</v>
      </c>
    </row>
    <row r="16" spans="1:11" ht="30">
      <c r="A16" s="9">
        <v>10</v>
      </c>
      <c r="B16" s="9" t="s">
        <v>33</v>
      </c>
      <c r="C16" s="34" t="s">
        <v>34</v>
      </c>
      <c r="D16" s="28" t="s">
        <v>35</v>
      </c>
      <c r="E16" s="22" t="s">
        <v>36</v>
      </c>
      <c r="F16" s="23">
        <f>СОШ№2!F16+ГИМНАЗИЯ!F13+'СОШ №5'!F13+'СОШ №6'!F15</f>
        <v>308741</v>
      </c>
      <c r="G16" s="36">
        <v>12</v>
      </c>
      <c r="H16" s="36">
        <v>11.5</v>
      </c>
      <c r="I16" s="36">
        <v>11</v>
      </c>
      <c r="J16" s="37">
        <f t="shared" si="1"/>
        <v>11.5</v>
      </c>
      <c r="K16" s="12">
        <f t="shared" si="0"/>
        <v>3550521.5</v>
      </c>
    </row>
    <row r="17" spans="1:11" ht="30">
      <c r="A17" s="9">
        <v>11</v>
      </c>
      <c r="B17" s="9" t="s">
        <v>37</v>
      </c>
      <c r="C17" s="34" t="s">
        <v>38</v>
      </c>
      <c r="D17" s="28" t="s">
        <v>39</v>
      </c>
      <c r="E17" s="22" t="s">
        <v>8</v>
      </c>
      <c r="F17" s="23">
        <f>СОШ№2!F17+ГИМНАЗИЯ!F14+'СОШ №5'!F14+'СОШ №6'!F16</f>
        <v>588</v>
      </c>
      <c r="G17" s="36">
        <v>600</v>
      </c>
      <c r="H17" s="36">
        <v>880</v>
      </c>
      <c r="I17" s="36">
        <v>800</v>
      </c>
      <c r="J17" s="37">
        <f t="shared" si="1"/>
        <v>760</v>
      </c>
      <c r="K17" s="12">
        <f t="shared" si="0"/>
        <v>446880</v>
      </c>
    </row>
    <row r="18" spans="1:12" ht="15">
      <c r="A18" s="56" t="s">
        <v>6</v>
      </c>
      <c r="B18" s="57"/>
      <c r="C18" s="57"/>
      <c r="D18" s="57"/>
      <c r="E18" s="57"/>
      <c r="F18" s="57"/>
      <c r="G18" s="57"/>
      <c r="H18" s="57"/>
      <c r="I18" s="57"/>
      <c r="J18" s="58"/>
      <c r="K18" s="13">
        <f>SUM(K7:K17)</f>
        <v>5523820.359999999</v>
      </c>
      <c r="L18" s="14"/>
    </row>
    <row r="19" spans="1:11" ht="15" customHeight="1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17"/>
    </row>
    <row r="20" spans="1:9" s="3" customFormat="1" ht="15" customHeight="1">
      <c r="A20" s="1">
        <v>1</v>
      </c>
      <c r="B20" s="42"/>
      <c r="C20" s="48" t="s">
        <v>54</v>
      </c>
      <c r="D20" s="49"/>
      <c r="E20" s="4"/>
      <c r="F20" s="4"/>
      <c r="G20" s="4"/>
      <c r="H20" s="4"/>
      <c r="I20" s="4"/>
    </row>
    <row r="21" spans="1:9" s="5" customFormat="1" ht="15" customHeight="1">
      <c r="A21" s="2">
        <v>2</v>
      </c>
      <c r="B21" s="43"/>
      <c r="C21" s="48" t="s">
        <v>55</v>
      </c>
      <c r="D21" s="49"/>
      <c r="E21" s="4"/>
      <c r="F21" s="4"/>
      <c r="G21" s="4"/>
      <c r="H21" s="4"/>
      <c r="I21" s="4"/>
    </row>
    <row r="22" spans="1:9" s="5" customFormat="1" ht="15" customHeight="1">
      <c r="A22" s="2">
        <v>3</v>
      </c>
      <c r="B22" s="43"/>
      <c r="C22" s="48" t="s">
        <v>56</v>
      </c>
      <c r="D22" s="49"/>
      <c r="E22" s="4"/>
      <c r="F22" s="4"/>
      <c r="G22" s="4"/>
      <c r="H22" s="4"/>
      <c r="I22" s="4"/>
    </row>
    <row r="23" spans="1:9" ht="15">
      <c r="A23" s="18"/>
      <c r="B23" s="18"/>
      <c r="C23" s="19"/>
      <c r="D23" s="18"/>
      <c r="E23" s="18"/>
      <c r="F23" s="18"/>
      <c r="G23" s="18"/>
      <c r="H23" s="18"/>
      <c r="I23" s="18"/>
    </row>
    <row r="24" spans="1:7" ht="15">
      <c r="A24" s="18" t="s">
        <v>50</v>
      </c>
      <c r="B24" s="18"/>
      <c r="C24" s="18"/>
      <c r="D24" s="18"/>
      <c r="E24" s="20"/>
      <c r="F24" s="20"/>
      <c r="G24" s="20"/>
    </row>
    <row r="25" spans="1:7" ht="15">
      <c r="A25" s="50" t="s">
        <v>51</v>
      </c>
      <c r="B25" s="50"/>
      <c r="C25" s="50"/>
      <c r="D25" s="50"/>
      <c r="E25" s="20"/>
      <c r="F25" s="20"/>
      <c r="G25" s="20"/>
    </row>
    <row r="26" ht="15">
      <c r="A26" s="8" t="s">
        <v>57</v>
      </c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22:D22"/>
    <mergeCell ref="A25:D25"/>
    <mergeCell ref="G5:I5"/>
    <mergeCell ref="J5:J6"/>
    <mergeCell ref="K5:K6"/>
    <mergeCell ref="A18:J18"/>
    <mergeCell ref="C20:D20"/>
    <mergeCell ref="C21:D21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1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5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3" t="s">
        <v>0</v>
      </c>
      <c r="B5" s="54" t="s">
        <v>29</v>
      </c>
      <c r="C5" s="63" t="s">
        <v>4</v>
      </c>
      <c r="D5" s="63" t="s">
        <v>5</v>
      </c>
      <c r="E5" s="63" t="s">
        <v>12</v>
      </c>
      <c r="F5" s="63" t="s">
        <v>11</v>
      </c>
      <c r="G5" s="51" t="s">
        <v>1</v>
      </c>
      <c r="H5" s="52"/>
      <c r="I5" s="53"/>
      <c r="J5" s="54" t="s">
        <v>2</v>
      </c>
      <c r="K5" s="54" t="s">
        <v>3</v>
      </c>
    </row>
    <row r="6" spans="1:11" ht="25.5" customHeight="1">
      <c r="A6" s="63"/>
      <c r="B6" s="55"/>
      <c r="C6" s="54"/>
      <c r="D6" s="63"/>
      <c r="E6" s="63"/>
      <c r="F6" s="63"/>
      <c r="G6" s="39">
        <v>1</v>
      </c>
      <c r="H6" s="39">
        <v>2</v>
      </c>
      <c r="I6" s="39">
        <v>3</v>
      </c>
      <c r="J6" s="55"/>
      <c r="K6" s="55"/>
    </row>
    <row r="7" spans="1:11" ht="30">
      <c r="A7" s="38">
        <v>1</v>
      </c>
      <c r="B7" s="40" t="s">
        <v>43</v>
      </c>
      <c r="C7" s="29" t="s">
        <v>13</v>
      </c>
      <c r="D7" s="30" t="s">
        <v>20</v>
      </c>
      <c r="E7" s="38" t="s">
        <v>8</v>
      </c>
      <c r="F7" s="23">
        <v>165</v>
      </c>
      <c r="G7" s="32">
        <v>40</v>
      </c>
      <c r="H7" s="32">
        <v>65</v>
      </c>
      <c r="I7" s="32">
        <v>60</v>
      </c>
      <c r="J7" s="11">
        <f>ROUND((G7+H7+I7)/3,2)</f>
        <v>55</v>
      </c>
      <c r="K7" s="12">
        <f aca="true" t="shared" si="0" ref="K7:K17">F7*J7</f>
        <v>9075</v>
      </c>
    </row>
    <row r="8" spans="1:11" ht="30">
      <c r="A8" s="38">
        <v>2</v>
      </c>
      <c r="B8" s="40" t="s">
        <v>44</v>
      </c>
      <c r="C8" s="29" t="s">
        <v>14</v>
      </c>
      <c r="D8" s="30" t="s">
        <v>21</v>
      </c>
      <c r="E8" s="38" t="s">
        <v>8</v>
      </c>
      <c r="F8" s="10">
        <v>132</v>
      </c>
      <c r="G8" s="32">
        <v>50</v>
      </c>
      <c r="H8" s="32">
        <v>80</v>
      </c>
      <c r="I8" s="32">
        <v>80</v>
      </c>
      <c r="J8" s="11">
        <f aca="true" t="shared" si="1" ref="J8:J17">ROUND((G8+H8+I8)/3,2)</f>
        <v>70</v>
      </c>
      <c r="K8" s="12">
        <f t="shared" si="0"/>
        <v>9240</v>
      </c>
    </row>
    <row r="9" spans="1:11" ht="30.75" customHeight="1">
      <c r="A9" s="38">
        <v>3</v>
      </c>
      <c r="B9" s="40" t="s">
        <v>40</v>
      </c>
      <c r="C9" s="29" t="s">
        <v>15</v>
      </c>
      <c r="D9" s="30" t="s">
        <v>22</v>
      </c>
      <c r="E9" s="38" t="s">
        <v>8</v>
      </c>
      <c r="F9" s="23">
        <v>585</v>
      </c>
      <c r="G9" s="32">
        <v>85</v>
      </c>
      <c r="H9" s="32">
        <v>140</v>
      </c>
      <c r="I9" s="32">
        <v>120</v>
      </c>
      <c r="J9" s="11">
        <f t="shared" si="1"/>
        <v>115</v>
      </c>
      <c r="K9" s="12">
        <f t="shared" si="0"/>
        <v>67275</v>
      </c>
    </row>
    <row r="10" spans="1:11" ht="30">
      <c r="A10" s="38">
        <v>4</v>
      </c>
      <c r="B10" s="40" t="s">
        <v>41</v>
      </c>
      <c r="C10" s="29" t="s">
        <v>45</v>
      </c>
      <c r="D10" s="30" t="s">
        <v>23</v>
      </c>
      <c r="E10" s="38" t="s">
        <v>8</v>
      </c>
      <c r="F10" s="10">
        <v>229</v>
      </c>
      <c r="G10" s="32">
        <v>60</v>
      </c>
      <c r="H10" s="32">
        <v>80</v>
      </c>
      <c r="I10" s="32">
        <v>80</v>
      </c>
      <c r="J10" s="11">
        <f t="shared" si="1"/>
        <v>73.33</v>
      </c>
      <c r="K10" s="12">
        <f t="shared" si="0"/>
        <v>16792.57</v>
      </c>
    </row>
    <row r="11" spans="1:11" ht="30">
      <c r="A11" s="38">
        <v>5</v>
      </c>
      <c r="B11" s="40" t="s">
        <v>46</v>
      </c>
      <c r="C11" s="29" t="s">
        <v>16</v>
      </c>
      <c r="D11" s="30" t="s">
        <v>24</v>
      </c>
      <c r="E11" s="38" t="s">
        <v>8</v>
      </c>
      <c r="F11" s="23">
        <v>35</v>
      </c>
      <c r="G11" s="32">
        <v>69</v>
      </c>
      <c r="H11" s="32">
        <v>70</v>
      </c>
      <c r="I11" s="32">
        <v>60</v>
      </c>
      <c r="J11" s="11">
        <f t="shared" si="1"/>
        <v>66.33</v>
      </c>
      <c r="K11" s="12">
        <f t="shared" si="0"/>
        <v>2321.5499999999997</v>
      </c>
    </row>
    <row r="12" spans="1:11" ht="30">
      <c r="A12" s="38">
        <v>6</v>
      </c>
      <c r="B12" s="40" t="s">
        <v>42</v>
      </c>
      <c r="C12" s="29" t="s">
        <v>17</v>
      </c>
      <c r="D12" s="30" t="s">
        <v>25</v>
      </c>
      <c r="E12" s="31" t="s">
        <v>8</v>
      </c>
      <c r="F12" s="23">
        <v>48</v>
      </c>
      <c r="G12" s="32">
        <v>35</v>
      </c>
      <c r="H12" s="32">
        <v>65</v>
      </c>
      <c r="I12" s="32">
        <v>60</v>
      </c>
      <c r="J12" s="11">
        <f t="shared" si="1"/>
        <v>53.33</v>
      </c>
      <c r="K12" s="12">
        <f t="shared" si="0"/>
        <v>2559.84</v>
      </c>
    </row>
    <row r="13" spans="1:11" ht="30">
      <c r="A13" s="9">
        <v>7</v>
      </c>
      <c r="B13" s="41" t="s">
        <v>47</v>
      </c>
      <c r="C13" s="26" t="s">
        <v>18</v>
      </c>
      <c r="D13" s="27" t="s">
        <v>26</v>
      </c>
      <c r="E13" s="22" t="s">
        <v>8</v>
      </c>
      <c r="F13" s="10">
        <v>75</v>
      </c>
      <c r="G13" s="33">
        <v>55</v>
      </c>
      <c r="H13" s="33">
        <v>75</v>
      </c>
      <c r="I13" s="33">
        <v>70</v>
      </c>
      <c r="J13" s="11">
        <f t="shared" si="1"/>
        <v>66.67</v>
      </c>
      <c r="K13" s="12">
        <f t="shared" si="0"/>
        <v>5000.25</v>
      </c>
    </row>
    <row r="14" spans="1:11" ht="30">
      <c r="A14" s="9">
        <v>8</v>
      </c>
      <c r="B14" s="41" t="s">
        <v>48</v>
      </c>
      <c r="C14" s="26" t="s">
        <v>19</v>
      </c>
      <c r="D14" s="28" t="s">
        <v>27</v>
      </c>
      <c r="E14" s="22" t="s">
        <v>8</v>
      </c>
      <c r="F14" s="23">
        <v>55</v>
      </c>
      <c r="G14" s="33">
        <v>50</v>
      </c>
      <c r="H14" s="33">
        <v>85</v>
      </c>
      <c r="I14" s="33">
        <v>80</v>
      </c>
      <c r="J14" s="11">
        <f t="shared" si="1"/>
        <v>71.67</v>
      </c>
      <c r="K14" s="12">
        <f t="shared" si="0"/>
        <v>3941.85</v>
      </c>
    </row>
    <row r="15" spans="1:11" ht="30">
      <c r="A15" s="9">
        <v>9</v>
      </c>
      <c r="B15" s="9" t="s">
        <v>30</v>
      </c>
      <c r="C15" s="34" t="s">
        <v>32</v>
      </c>
      <c r="D15" s="28" t="s">
        <v>31</v>
      </c>
      <c r="E15" s="22" t="s">
        <v>28</v>
      </c>
      <c r="F15" s="35">
        <v>610</v>
      </c>
      <c r="G15" s="36">
        <v>135</v>
      </c>
      <c r="H15" s="36">
        <v>170</v>
      </c>
      <c r="I15" s="36">
        <v>160</v>
      </c>
      <c r="J15" s="37">
        <f t="shared" si="1"/>
        <v>155</v>
      </c>
      <c r="K15" s="12">
        <f t="shared" si="0"/>
        <v>94550</v>
      </c>
    </row>
    <row r="16" spans="1:11" ht="30">
      <c r="A16" s="9">
        <v>10</v>
      </c>
      <c r="B16" s="9" t="s">
        <v>33</v>
      </c>
      <c r="C16" s="34" t="s">
        <v>34</v>
      </c>
      <c r="D16" s="28" t="s">
        <v>35</v>
      </c>
      <c r="E16" s="22" t="s">
        <v>36</v>
      </c>
      <c r="F16" s="35">
        <v>50301</v>
      </c>
      <c r="G16" s="36">
        <v>12</v>
      </c>
      <c r="H16" s="36">
        <v>11.5</v>
      </c>
      <c r="I16" s="36">
        <v>11</v>
      </c>
      <c r="J16" s="37">
        <f t="shared" si="1"/>
        <v>11.5</v>
      </c>
      <c r="K16" s="12">
        <f t="shared" si="0"/>
        <v>578461.5</v>
      </c>
    </row>
    <row r="17" spans="1:11" ht="30">
      <c r="A17" s="9">
        <v>11</v>
      </c>
      <c r="B17" s="9" t="s">
        <v>37</v>
      </c>
      <c r="C17" s="34" t="s">
        <v>38</v>
      </c>
      <c r="D17" s="28" t="s">
        <v>39</v>
      </c>
      <c r="E17" s="22" t="s">
        <v>8</v>
      </c>
      <c r="F17" s="35">
        <v>68</v>
      </c>
      <c r="G17" s="36">
        <v>600</v>
      </c>
      <c r="H17" s="36">
        <v>880</v>
      </c>
      <c r="I17" s="36">
        <v>800</v>
      </c>
      <c r="J17" s="37">
        <f t="shared" si="1"/>
        <v>760</v>
      </c>
      <c r="K17" s="12">
        <f t="shared" si="0"/>
        <v>51680</v>
      </c>
    </row>
    <row r="18" spans="1:12" ht="15">
      <c r="A18" s="56" t="s">
        <v>6</v>
      </c>
      <c r="B18" s="57"/>
      <c r="C18" s="57"/>
      <c r="D18" s="57"/>
      <c r="E18" s="57"/>
      <c r="F18" s="57"/>
      <c r="G18" s="57"/>
      <c r="H18" s="57"/>
      <c r="I18" s="57"/>
      <c r="J18" s="58"/>
      <c r="K18" s="13">
        <f>SUM(K7:K17)</f>
        <v>840897.56</v>
      </c>
      <c r="L18" s="14"/>
    </row>
    <row r="19" spans="1:11" ht="15" customHeight="1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17"/>
    </row>
    <row r="20" spans="1:9" s="3" customFormat="1" ht="15" customHeight="1">
      <c r="A20" s="1">
        <v>1</v>
      </c>
      <c r="B20" s="42"/>
      <c r="C20" s="48" t="s">
        <v>54</v>
      </c>
      <c r="D20" s="49"/>
      <c r="E20" s="4"/>
      <c r="F20" s="4"/>
      <c r="G20" s="4"/>
      <c r="H20" s="4"/>
      <c r="I20" s="4"/>
    </row>
    <row r="21" spans="1:9" s="5" customFormat="1" ht="15" customHeight="1">
      <c r="A21" s="2">
        <v>2</v>
      </c>
      <c r="B21" s="43"/>
      <c r="C21" s="48" t="s">
        <v>55</v>
      </c>
      <c r="D21" s="49"/>
      <c r="E21" s="4"/>
      <c r="F21" s="4"/>
      <c r="G21" s="4"/>
      <c r="H21" s="4"/>
      <c r="I21" s="4"/>
    </row>
    <row r="22" spans="1:9" s="5" customFormat="1" ht="15" customHeight="1">
      <c r="A22" s="2">
        <v>3</v>
      </c>
      <c r="B22" s="43"/>
      <c r="C22" s="48" t="s">
        <v>56</v>
      </c>
      <c r="D22" s="49"/>
      <c r="E22" s="4"/>
      <c r="F22" s="4"/>
      <c r="G22" s="4"/>
      <c r="H22" s="4"/>
      <c r="I22" s="4"/>
    </row>
    <row r="23" spans="1:9" ht="15">
      <c r="A23" s="18"/>
      <c r="B23" s="18"/>
      <c r="C23" s="19"/>
      <c r="D23" s="18"/>
      <c r="E23" s="18"/>
      <c r="F23" s="18"/>
      <c r="G23" s="18"/>
      <c r="H23" s="18"/>
      <c r="I23" s="18"/>
    </row>
    <row r="24" spans="1:7" ht="15">
      <c r="A24" s="18" t="s">
        <v>50</v>
      </c>
      <c r="B24" s="18"/>
      <c r="C24" s="18"/>
      <c r="D24" s="18"/>
      <c r="E24" s="20"/>
      <c r="F24" s="20"/>
      <c r="G24" s="20"/>
    </row>
    <row r="25" spans="1:7" ht="15">
      <c r="A25" s="50" t="s">
        <v>51</v>
      </c>
      <c r="B25" s="50"/>
      <c r="C25" s="50"/>
      <c r="D25" s="50"/>
      <c r="E25" s="20"/>
      <c r="F25" s="20"/>
      <c r="G25" s="20"/>
    </row>
    <row r="26" ht="15">
      <c r="A26" s="8" t="s">
        <v>57</v>
      </c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22:D22"/>
    <mergeCell ref="A25:D25"/>
    <mergeCell ref="G5:I5"/>
    <mergeCell ref="J5:J6"/>
    <mergeCell ref="K5:K6"/>
    <mergeCell ref="A18:J18"/>
    <mergeCell ref="C20:D20"/>
    <mergeCell ref="C21:D21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1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5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3" t="s">
        <v>0</v>
      </c>
      <c r="B5" s="54" t="s">
        <v>29</v>
      </c>
      <c r="C5" s="63" t="s">
        <v>4</v>
      </c>
      <c r="D5" s="63" t="s">
        <v>5</v>
      </c>
      <c r="E5" s="63" t="s">
        <v>12</v>
      </c>
      <c r="F5" s="63" t="s">
        <v>11</v>
      </c>
      <c r="G5" s="51" t="s">
        <v>1</v>
      </c>
      <c r="H5" s="52"/>
      <c r="I5" s="53"/>
      <c r="J5" s="54" t="s">
        <v>2</v>
      </c>
      <c r="K5" s="54" t="s">
        <v>3</v>
      </c>
    </row>
    <row r="6" spans="1:11" ht="25.5" customHeight="1">
      <c r="A6" s="63"/>
      <c r="B6" s="55"/>
      <c r="C6" s="54"/>
      <c r="D6" s="63"/>
      <c r="E6" s="63"/>
      <c r="F6" s="63"/>
      <c r="G6" s="24">
        <v>1</v>
      </c>
      <c r="H6" s="24">
        <v>2</v>
      </c>
      <c r="I6" s="24">
        <v>3</v>
      </c>
      <c r="J6" s="55"/>
      <c r="K6" s="55"/>
    </row>
    <row r="7" spans="1:11" ht="30">
      <c r="A7" s="25">
        <v>1</v>
      </c>
      <c r="B7" s="40" t="s">
        <v>43</v>
      </c>
      <c r="C7" s="29" t="s">
        <v>13</v>
      </c>
      <c r="D7" s="30" t="s">
        <v>20</v>
      </c>
      <c r="E7" s="25" t="s">
        <v>8</v>
      </c>
      <c r="F7" s="23">
        <v>100</v>
      </c>
      <c r="G7" s="32">
        <v>40</v>
      </c>
      <c r="H7" s="32">
        <v>65</v>
      </c>
      <c r="I7" s="32">
        <v>60</v>
      </c>
      <c r="J7" s="11">
        <f aca="true" t="shared" si="0" ref="J7:J14">ROUND((G7+H7+I7)/3,2)</f>
        <v>55</v>
      </c>
      <c r="K7" s="12">
        <f aca="true" t="shared" si="1" ref="K7:K14">F7*J7</f>
        <v>5500</v>
      </c>
    </row>
    <row r="8" spans="1:11" ht="30">
      <c r="A8" s="25">
        <v>2</v>
      </c>
      <c r="B8" s="40" t="s">
        <v>44</v>
      </c>
      <c r="C8" s="29" t="s">
        <v>14</v>
      </c>
      <c r="D8" s="30" t="s">
        <v>21</v>
      </c>
      <c r="E8" s="25" t="s">
        <v>8</v>
      </c>
      <c r="F8" s="10">
        <v>100</v>
      </c>
      <c r="G8" s="32">
        <v>50</v>
      </c>
      <c r="H8" s="32">
        <v>80</v>
      </c>
      <c r="I8" s="32">
        <v>80</v>
      </c>
      <c r="J8" s="11">
        <f t="shared" si="0"/>
        <v>70</v>
      </c>
      <c r="K8" s="12">
        <f t="shared" si="1"/>
        <v>7000</v>
      </c>
    </row>
    <row r="9" spans="1:11" ht="15" customHeight="1">
      <c r="A9" s="25">
        <v>3</v>
      </c>
      <c r="B9" s="40" t="s">
        <v>40</v>
      </c>
      <c r="C9" s="29" t="s">
        <v>15</v>
      </c>
      <c r="D9" s="30" t="s">
        <v>22</v>
      </c>
      <c r="E9" s="25" t="s">
        <v>8</v>
      </c>
      <c r="F9" s="23">
        <v>1100</v>
      </c>
      <c r="G9" s="32">
        <v>85</v>
      </c>
      <c r="H9" s="32">
        <v>140</v>
      </c>
      <c r="I9" s="32">
        <v>120</v>
      </c>
      <c r="J9" s="11">
        <f t="shared" si="0"/>
        <v>115</v>
      </c>
      <c r="K9" s="12">
        <f t="shared" si="1"/>
        <v>126500</v>
      </c>
    </row>
    <row r="10" spans="1:11" ht="30">
      <c r="A10" s="25">
        <v>4</v>
      </c>
      <c r="B10" s="40" t="s">
        <v>41</v>
      </c>
      <c r="C10" s="29" t="s">
        <v>45</v>
      </c>
      <c r="D10" s="30" t="s">
        <v>23</v>
      </c>
      <c r="E10" s="25" t="s">
        <v>8</v>
      </c>
      <c r="F10" s="10">
        <v>100</v>
      </c>
      <c r="G10" s="32">
        <v>60</v>
      </c>
      <c r="H10" s="32">
        <v>80</v>
      </c>
      <c r="I10" s="32">
        <v>80</v>
      </c>
      <c r="J10" s="11">
        <f t="shared" si="0"/>
        <v>73.33</v>
      </c>
      <c r="K10" s="12">
        <f t="shared" si="1"/>
        <v>7333</v>
      </c>
    </row>
    <row r="11" spans="1:11" ht="30">
      <c r="A11" s="25">
        <v>5</v>
      </c>
      <c r="B11" s="40" t="s">
        <v>42</v>
      </c>
      <c r="C11" s="29" t="s">
        <v>17</v>
      </c>
      <c r="D11" s="30" t="s">
        <v>25</v>
      </c>
      <c r="E11" s="31" t="s">
        <v>8</v>
      </c>
      <c r="F11" s="23">
        <v>40</v>
      </c>
      <c r="G11" s="32">
        <v>35</v>
      </c>
      <c r="H11" s="32">
        <v>65</v>
      </c>
      <c r="I11" s="32">
        <v>60</v>
      </c>
      <c r="J11" s="11">
        <f t="shared" si="0"/>
        <v>53.33</v>
      </c>
      <c r="K11" s="12">
        <f t="shared" si="1"/>
        <v>2133.2</v>
      </c>
    </row>
    <row r="12" spans="1:11" ht="30">
      <c r="A12" s="9">
        <v>6</v>
      </c>
      <c r="B12" s="9" t="s">
        <v>30</v>
      </c>
      <c r="C12" s="34" t="s">
        <v>32</v>
      </c>
      <c r="D12" s="28" t="s">
        <v>31</v>
      </c>
      <c r="E12" s="22" t="s">
        <v>28</v>
      </c>
      <c r="F12" s="35">
        <v>350</v>
      </c>
      <c r="G12" s="36">
        <v>135</v>
      </c>
      <c r="H12" s="36">
        <v>170</v>
      </c>
      <c r="I12" s="36">
        <v>160</v>
      </c>
      <c r="J12" s="37">
        <f t="shared" si="0"/>
        <v>155</v>
      </c>
      <c r="K12" s="12">
        <f t="shared" si="1"/>
        <v>54250</v>
      </c>
    </row>
    <row r="13" spans="1:11" ht="30">
      <c r="A13" s="9">
        <v>7</v>
      </c>
      <c r="B13" s="9" t="s">
        <v>33</v>
      </c>
      <c r="C13" s="34" t="s">
        <v>34</v>
      </c>
      <c r="D13" s="28" t="s">
        <v>35</v>
      </c>
      <c r="E13" s="22" t="s">
        <v>36</v>
      </c>
      <c r="F13" s="35">
        <v>40000</v>
      </c>
      <c r="G13" s="36">
        <v>12</v>
      </c>
      <c r="H13" s="36">
        <v>11.5</v>
      </c>
      <c r="I13" s="36">
        <v>11</v>
      </c>
      <c r="J13" s="37">
        <f t="shared" si="0"/>
        <v>11.5</v>
      </c>
      <c r="K13" s="12">
        <f t="shared" si="1"/>
        <v>460000</v>
      </c>
    </row>
    <row r="14" spans="1:11" ht="30">
      <c r="A14" s="9">
        <v>8</v>
      </c>
      <c r="B14" s="9" t="s">
        <v>37</v>
      </c>
      <c r="C14" s="34" t="s">
        <v>38</v>
      </c>
      <c r="D14" s="28" t="s">
        <v>39</v>
      </c>
      <c r="E14" s="22" t="s">
        <v>8</v>
      </c>
      <c r="F14" s="35">
        <v>160</v>
      </c>
      <c r="G14" s="36">
        <v>600</v>
      </c>
      <c r="H14" s="36">
        <v>880</v>
      </c>
      <c r="I14" s="36">
        <v>800</v>
      </c>
      <c r="J14" s="37">
        <f t="shared" si="0"/>
        <v>760</v>
      </c>
      <c r="K14" s="12">
        <f t="shared" si="1"/>
        <v>121600</v>
      </c>
    </row>
    <row r="15" spans="1:12" ht="15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8"/>
      <c r="K15" s="13">
        <f>SUM(K7:K14)</f>
        <v>784316.2</v>
      </c>
      <c r="L15" s="14"/>
    </row>
    <row r="16" spans="1:12" ht="15">
      <c r="A16" s="44"/>
      <c r="B16" s="45"/>
      <c r="C16" s="45"/>
      <c r="D16" s="45"/>
      <c r="E16" s="46"/>
      <c r="F16" s="46"/>
      <c r="G16" s="46"/>
      <c r="H16" s="46"/>
      <c r="I16" s="46"/>
      <c r="J16" s="46"/>
      <c r="K16" s="47"/>
      <c r="L16" s="14"/>
    </row>
    <row r="17" spans="1:11" ht="15" customHeight="1">
      <c r="A17" s="1">
        <v>1</v>
      </c>
      <c r="B17" s="42"/>
      <c r="C17" s="48" t="s">
        <v>54</v>
      </c>
      <c r="D17" s="49"/>
      <c r="E17" s="15"/>
      <c r="F17" s="15"/>
      <c r="G17" s="15"/>
      <c r="H17" s="15"/>
      <c r="I17" s="15"/>
      <c r="J17" s="15"/>
      <c r="K17" s="17"/>
    </row>
    <row r="18" spans="1:9" s="3" customFormat="1" ht="15" customHeight="1">
      <c r="A18" s="2">
        <v>2</v>
      </c>
      <c r="B18" s="43"/>
      <c r="C18" s="48" t="s">
        <v>55</v>
      </c>
      <c r="D18" s="49"/>
      <c r="E18" s="4"/>
      <c r="F18" s="4"/>
      <c r="G18" s="4"/>
      <c r="H18" s="4"/>
      <c r="I18" s="4"/>
    </row>
    <row r="19" spans="1:9" s="5" customFormat="1" ht="15" customHeight="1">
      <c r="A19" s="2">
        <v>3</v>
      </c>
      <c r="B19" s="43"/>
      <c r="C19" s="48" t="s">
        <v>56</v>
      </c>
      <c r="D19" s="49"/>
      <c r="E19" s="4"/>
      <c r="F19" s="4"/>
      <c r="G19" s="4"/>
      <c r="H19" s="4"/>
      <c r="I19" s="4"/>
    </row>
    <row r="20" spans="1:9" s="5" customFormat="1" ht="15" customHeight="1">
      <c r="A20" s="18"/>
      <c r="B20" s="18"/>
      <c r="C20" s="19"/>
      <c r="D20" s="18"/>
      <c r="E20" s="4"/>
      <c r="F20" s="4"/>
      <c r="G20" s="4"/>
      <c r="H20" s="4"/>
      <c r="I20" s="4"/>
    </row>
    <row r="21" spans="1:9" ht="15">
      <c r="A21" s="18" t="s">
        <v>50</v>
      </c>
      <c r="B21" s="18"/>
      <c r="C21" s="18"/>
      <c r="D21" s="18"/>
      <c r="E21" s="18"/>
      <c r="F21" s="18"/>
      <c r="G21" s="18"/>
      <c r="H21" s="18"/>
      <c r="I21" s="18"/>
    </row>
    <row r="22" spans="1:7" ht="15">
      <c r="A22" s="50" t="s">
        <v>51</v>
      </c>
      <c r="B22" s="50"/>
      <c r="C22" s="50"/>
      <c r="D22" s="50"/>
      <c r="E22" s="20"/>
      <c r="F22" s="20"/>
      <c r="G22" s="20"/>
    </row>
    <row r="23" spans="1:7" ht="15">
      <c r="A23" s="8" t="s">
        <v>57</v>
      </c>
      <c r="E23" s="20"/>
      <c r="F23" s="20"/>
      <c r="G23" s="20"/>
    </row>
  </sheetData>
  <sheetProtection/>
  <mergeCells count="18">
    <mergeCell ref="C17:D17"/>
    <mergeCell ref="A22:D22"/>
    <mergeCell ref="A3:K3"/>
    <mergeCell ref="A2:K2"/>
    <mergeCell ref="A4:K4"/>
    <mergeCell ref="A15:J15"/>
    <mergeCell ref="C18:D18"/>
    <mergeCell ref="C19:D19"/>
    <mergeCell ref="J5:J6"/>
    <mergeCell ref="K5:K6"/>
    <mergeCell ref="A1:K1"/>
    <mergeCell ref="A5:A6"/>
    <mergeCell ref="C5:C6"/>
    <mergeCell ref="D5:D6"/>
    <mergeCell ref="E5:E6"/>
    <mergeCell ref="F5:F6"/>
    <mergeCell ref="G5:I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D29" sqref="D28:D29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1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5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3" t="s">
        <v>0</v>
      </c>
      <c r="B5" s="54" t="s">
        <v>29</v>
      </c>
      <c r="C5" s="63" t="s">
        <v>4</v>
      </c>
      <c r="D5" s="63" t="s">
        <v>5</v>
      </c>
      <c r="E5" s="63" t="s">
        <v>12</v>
      </c>
      <c r="F5" s="63" t="s">
        <v>11</v>
      </c>
      <c r="G5" s="51" t="s">
        <v>1</v>
      </c>
      <c r="H5" s="52"/>
      <c r="I5" s="53"/>
      <c r="J5" s="54" t="s">
        <v>2</v>
      </c>
      <c r="K5" s="54" t="s">
        <v>3</v>
      </c>
    </row>
    <row r="6" spans="1:11" ht="25.5" customHeight="1">
      <c r="A6" s="63"/>
      <c r="B6" s="55"/>
      <c r="C6" s="54"/>
      <c r="D6" s="63"/>
      <c r="E6" s="63"/>
      <c r="F6" s="63"/>
      <c r="G6" s="39">
        <v>1</v>
      </c>
      <c r="H6" s="39">
        <v>2</v>
      </c>
      <c r="I6" s="39">
        <v>3</v>
      </c>
      <c r="J6" s="55"/>
      <c r="K6" s="55"/>
    </row>
    <row r="7" spans="1:11" ht="30">
      <c r="A7" s="38">
        <v>1</v>
      </c>
      <c r="B7" s="40" t="s">
        <v>43</v>
      </c>
      <c r="C7" s="29" t="s">
        <v>13</v>
      </c>
      <c r="D7" s="30" t="s">
        <v>20</v>
      </c>
      <c r="E7" s="38" t="s">
        <v>8</v>
      </c>
      <c r="F7" s="23">
        <v>300</v>
      </c>
      <c r="G7" s="32">
        <v>40</v>
      </c>
      <c r="H7" s="32">
        <v>65</v>
      </c>
      <c r="I7" s="32">
        <v>60</v>
      </c>
      <c r="J7" s="11">
        <f>ROUND((G7+H7+I7)/3,2)</f>
        <v>55</v>
      </c>
      <c r="K7" s="12">
        <f aca="true" t="shared" si="0" ref="K7:K14">F7*J7</f>
        <v>16500</v>
      </c>
    </row>
    <row r="8" spans="1:11" ht="30">
      <c r="A8" s="38">
        <v>2</v>
      </c>
      <c r="B8" s="40" t="s">
        <v>44</v>
      </c>
      <c r="C8" s="29" t="s">
        <v>14</v>
      </c>
      <c r="D8" s="30" t="s">
        <v>21</v>
      </c>
      <c r="E8" s="38" t="s">
        <v>8</v>
      </c>
      <c r="F8" s="10">
        <v>330</v>
      </c>
      <c r="G8" s="32">
        <v>50</v>
      </c>
      <c r="H8" s="32">
        <v>80</v>
      </c>
      <c r="I8" s="32">
        <v>80</v>
      </c>
      <c r="J8" s="11">
        <f aca="true" t="shared" si="1" ref="J8:J14">ROUND((G8+H8+I8)/3,2)</f>
        <v>70</v>
      </c>
      <c r="K8" s="12">
        <f t="shared" si="0"/>
        <v>23100</v>
      </c>
    </row>
    <row r="9" spans="1:11" ht="15" customHeight="1">
      <c r="A9" s="38">
        <v>3</v>
      </c>
      <c r="B9" s="40" t="s">
        <v>40</v>
      </c>
      <c r="C9" s="29" t="s">
        <v>15</v>
      </c>
      <c r="D9" s="30" t="s">
        <v>22</v>
      </c>
      <c r="E9" s="38" t="s">
        <v>8</v>
      </c>
      <c r="F9" s="23">
        <v>1600</v>
      </c>
      <c r="G9" s="32">
        <v>85</v>
      </c>
      <c r="H9" s="32">
        <v>140</v>
      </c>
      <c r="I9" s="32">
        <v>120</v>
      </c>
      <c r="J9" s="11">
        <f t="shared" si="1"/>
        <v>115</v>
      </c>
      <c r="K9" s="12">
        <f t="shared" si="0"/>
        <v>184000</v>
      </c>
    </row>
    <row r="10" spans="1:11" ht="30">
      <c r="A10" s="38">
        <v>4</v>
      </c>
      <c r="B10" s="40" t="s">
        <v>41</v>
      </c>
      <c r="C10" s="29" t="s">
        <v>45</v>
      </c>
      <c r="D10" s="30" t="s">
        <v>23</v>
      </c>
      <c r="E10" s="38" t="s">
        <v>8</v>
      </c>
      <c r="F10" s="10">
        <v>320</v>
      </c>
      <c r="G10" s="32">
        <v>60</v>
      </c>
      <c r="H10" s="32">
        <v>80</v>
      </c>
      <c r="I10" s="32">
        <v>80</v>
      </c>
      <c r="J10" s="11">
        <f t="shared" si="1"/>
        <v>73.33</v>
      </c>
      <c r="K10" s="12">
        <f t="shared" si="0"/>
        <v>23465.6</v>
      </c>
    </row>
    <row r="11" spans="1:11" ht="30">
      <c r="A11" s="38">
        <v>5</v>
      </c>
      <c r="B11" s="40" t="s">
        <v>42</v>
      </c>
      <c r="C11" s="29" t="s">
        <v>17</v>
      </c>
      <c r="D11" s="30" t="s">
        <v>25</v>
      </c>
      <c r="E11" s="31" t="s">
        <v>8</v>
      </c>
      <c r="F11" s="23">
        <v>200</v>
      </c>
      <c r="G11" s="32">
        <v>35</v>
      </c>
      <c r="H11" s="32">
        <v>65</v>
      </c>
      <c r="I11" s="32">
        <v>60</v>
      </c>
      <c r="J11" s="11">
        <f t="shared" si="1"/>
        <v>53.33</v>
      </c>
      <c r="K11" s="12">
        <f t="shared" si="0"/>
        <v>10666</v>
      </c>
    </row>
    <row r="12" spans="1:11" ht="30">
      <c r="A12" s="9">
        <v>6</v>
      </c>
      <c r="B12" s="9" t="s">
        <v>30</v>
      </c>
      <c r="C12" s="34" t="s">
        <v>32</v>
      </c>
      <c r="D12" s="28" t="s">
        <v>31</v>
      </c>
      <c r="E12" s="22" t="s">
        <v>28</v>
      </c>
      <c r="F12" s="35">
        <v>1490</v>
      </c>
      <c r="G12" s="36">
        <v>135</v>
      </c>
      <c r="H12" s="36">
        <v>170</v>
      </c>
      <c r="I12" s="36">
        <v>160</v>
      </c>
      <c r="J12" s="37">
        <f t="shared" si="1"/>
        <v>155</v>
      </c>
      <c r="K12" s="12">
        <f t="shared" si="0"/>
        <v>230950</v>
      </c>
    </row>
    <row r="13" spans="1:11" ht="30">
      <c r="A13" s="9">
        <v>7</v>
      </c>
      <c r="B13" s="9" t="s">
        <v>33</v>
      </c>
      <c r="C13" s="34" t="s">
        <v>34</v>
      </c>
      <c r="D13" s="28" t="s">
        <v>35</v>
      </c>
      <c r="E13" s="22" t="s">
        <v>36</v>
      </c>
      <c r="F13" s="35">
        <v>95440</v>
      </c>
      <c r="G13" s="36">
        <v>12</v>
      </c>
      <c r="H13" s="36">
        <v>11.5</v>
      </c>
      <c r="I13" s="36">
        <v>11</v>
      </c>
      <c r="J13" s="37">
        <f t="shared" si="1"/>
        <v>11.5</v>
      </c>
      <c r="K13" s="12">
        <f t="shared" si="0"/>
        <v>1097560</v>
      </c>
    </row>
    <row r="14" spans="1:11" ht="30">
      <c r="A14" s="9">
        <v>8</v>
      </c>
      <c r="B14" s="9" t="s">
        <v>37</v>
      </c>
      <c r="C14" s="34" t="s">
        <v>38</v>
      </c>
      <c r="D14" s="28" t="s">
        <v>39</v>
      </c>
      <c r="E14" s="22" t="s">
        <v>8</v>
      </c>
      <c r="F14" s="35">
        <v>180</v>
      </c>
      <c r="G14" s="36">
        <v>600</v>
      </c>
      <c r="H14" s="36">
        <v>880</v>
      </c>
      <c r="I14" s="36">
        <v>800</v>
      </c>
      <c r="J14" s="37">
        <f t="shared" si="1"/>
        <v>760</v>
      </c>
      <c r="K14" s="12">
        <f t="shared" si="0"/>
        <v>136800</v>
      </c>
    </row>
    <row r="15" spans="1:12" ht="15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8"/>
      <c r="K15" s="13">
        <f>SUM(K7:K14)</f>
        <v>1723041.6</v>
      </c>
      <c r="L15" s="14"/>
    </row>
    <row r="16" spans="1:11" ht="15" customHeight="1">
      <c r="A16" s="15"/>
      <c r="B16" s="15"/>
      <c r="C16" s="16"/>
      <c r="D16" s="15"/>
      <c r="E16" s="15"/>
      <c r="F16" s="15"/>
      <c r="G16" s="15"/>
      <c r="H16" s="15"/>
      <c r="I16" s="15"/>
      <c r="J16" s="15"/>
      <c r="K16" s="17"/>
    </row>
    <row r="17" spans="1:9" s="3" customFormat="1" ht="15" customHeight="1">
      <c r="A17" s="1">
        <v>1</v>
      </c>
      <c r="B17" s="42"/>
      <c r="C17" s="48" t="s">
        <v>54</v>
      </c>
      <c r="D17" s="49"/>
      <c r="E17" s="4"/>
      <c r="F17" s="4"/>
      <c r="G17" s="4"/>
      <c r="H17" s="4"/>
      <c r="I17" s="4"/>
    </row>
    <row r="18" spans="1:9" s="5" customFormat="1" ht="15" customHeight="1">
      <c r="A18" s="2">
        <v>2</v>
      </c>
      <c r="B18" s="43"/>
      <c r="C18" s="48" t="s">
        <v>55</v>
      </c>
      <c r="D18" s="49"/>
      <c r="E18" s="4"/>
      <c r="F18" s="4"/>
      <c r="G18" s="4"/>
      <c r="H18" s="4"/>
      <c r="I18" s="4"/>
    </row>
    <row r="19" spans="1:9" s="5" customFormat="1" ht="15" customHeight="1">
      <c r="A19" s="2">
        <v>3</v>
      </c>
      <c r="B19" s="43"/>
      <c r="C19" s="48" t="s">
        <v>56</v>
      </c>
      <c r="D19" s="49"/>
      <c r="E19" s="4"/>
      <c r="F19" s="4"/>
      <c r="G19" s="4"/>
      <c r="H19" s="4"/>
      <c r="I19" s="4"/>
    </row>
    <row r="20" spans="1:9" ht="15">
      <c r="A20" s="18"/>
      <c r="B20" s="18"/>
      <c r="C20" s="19"/>
      <c r="D20" s="18"/>
      <c r="E20" s="18"/>
      <c r="F20" s="18"/>
      <c r="G20" s="18"/>
      <c r="H20" s="18"/>
      <c r="I20" s="18"/>
    </row>
    <row r="21" spans="1:7" ht="15">
      <c r="A21" s="18" t="s">
        <v>50</v>
      </c>
      <c r="B21" s="18"/>
      <c r="C21" s="18"/>
      <c r="D21" s="18"/>
      <c r="E21" s="20"/>
      <c r="F21" s="20"/>
      <c r="G21" s="20"/>
    </row>
    <row r="22" spans="1:7" ht="15">
      <c r="A22" s="50" t="s">
        <v>51</v>
      </c>
      <c r="B22" s="50"/>
      <c r="C22" s="50"/>
      <c r="D22" s="50"/>
      <c r="E22" s="20"/>
      <c r="F22" s="20"/>
      <c r="G22" s="20"/>
    </row>
    <row r="23" ht="15">
      <c r="A23" s="8" t="s">
        <v>57</v>
      </c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19:D19"/>
    <mergeCell ref="A22:D22"/>
    <mergeCell ref="G5:I5"/>
    <mergeCell ref="J5:J6"/>
    <mergeCell ref="K5:K6"/>
    <mergeCell ref="A15:J15"/>
    <mergeCell ref="C17:D17"/>
    <mergeCell ref="C18:D18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1" customWidth="1"/>
    <col min="4" max="4" width="73.00390625" style="8" customWidth="1"/>
    <col min="5" max="5" width="11.421875" style="8" customWidth="1"/>
    <col min="6" max="6" width="9.57421875" style="8" customWidth="1"/>
    <col min="7" max="7" width="9.8515625" style="8" bestFit="1" customWidth="1"/>
    <col min="8" max="8" width="11.28125" style="8" bestFit="1" customWidth="1"/>
    <col min="9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5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3" t="s">
        <v>0</v>
      </c>
      <c r="B5" s="54" t="s">
        <v>29</v>
      </c>
      <c r="C5" s="63" t="s">
        <v>4</v>
      </c>
      <c r="D5" s="63" t="s">
        <v>5</v>
      </c>
      <c r="E5" s="63" t="s">
        <v>12</v>
      </c>
      <c r="F5" s="63" t="s">
        <v>11</v>
      </c>
      <c r="G5" s="51" t="s">
        <v>1</v>
      </c>
      <c r="H5" s="52"/>
      <c r="I5" s="53"/>
      <c r="J5" s="54" t="s">
        <v>2</v>
      </c>
      <c r="K5" s="54" t="s">
        <v>3</v>
      </c>
    </row>
    <row r="6" spans="1:11" ht="25.5" customHeight="1">
      <c r="A6" s="63"/>
      <c r="B6" s="55"/>
      <c r="C6" s="54"/>
      <c r="D6" s="63"/>
      <c r="E6" s="63"/>
      <c r="F6" s="63"/>
      <c r="G6" s="39">
        <v>1</v>
      </c>
      <c r="H6" s="39">
        <v>2</v>
      </c>
      <c r="I6" s="39">
        <v>3</v>
      </c>
      <c r="J6" s="55"/>
      <c r="K6" s="55"/>
    </row>
    <row r="7" spans="1:11" ht="30">
      <c r="A7" s="38">
        <v>1</v>
      </c>
      <c r="B7" s="40" t="s">
        <v>43</v>
      </c>
      <c r="C7" s="29" t="s">
        <v>13</v>
      </c>
      <c r="D7" s="30" t="s">
        <v>20</v>
      </c>
      <c r="E7" s="38" t="s">
        <v>8</v>
      </c>
      <c r="F7" s="23">
        <v>140</v>
      </c>
      <c r="G7" s="32">
        <v>40</v>
      </c>
      <c r="H7" s="32">
        <v>65</v>
      </c>
      <c r="I7" s="32">
        <v>60</v>
      </c>
      <c r="J7" s="11">
        <f>ROUND((G7+H7+I7)/3,2)</f>
        <v>55</v>
      </c>
      <c r="K7" s="12">
        <f aca="true" t="shared" si="0" ref="K7:K16">F7*J7</f>
        <v>7700</v>
      </c>
    </row>
    <row r="8" spans="1:11" ht="30">
      <c r="A8" s="38">
        <v>2</v>
      </c>
      <c r="B8" s="40" t="s">
        <v>44</v>
      </c>
      <c r="C8" s="29" t="s">
        <v>14</v>
      </c>
      <c r="D8" s="30" t="s">
        <v>21</v>
      </c>
      <c r="E8" s="38" t="s">
        <v>8</v>
      </c>
      <c r="F8" s="10">
        <f>200+500</f>
        <v>700</v>
      </c>
      <c r="G8" s="32">
        <v>50</v>
      </c>
      <c r="H8" s="32">
        <v>80</v>
      </c>
      <c r="I8" s="32">
        <v>80</v>
      </c>
      <c r="J8" s="11">
        <f aca="true" t="shared" si="1" ref="J8:J16">ROUND((G8+H8+I8)/3,2)</f>
        <v>70</v>
      </c>
      <c r="K8" s="12">
        <f t="shared" si="0"/>
        <v>49000</v>
      </c>
    </row>
    <row r="9" spans="1:11" ht="15" customHeight="1">
      <c r="A9" s="38">
        <v>3</v>
      </c>
      <c r="B9" s="40" t="s">
        <v>40</v>
      </c>
      <c r="C9" s="29" t="s">
        <v>15</v>
      </c>
      <c r="D9" s="30" t="s">
        <v>22</v>
      </c>
      <c r="E9" s="38" t="s">
        <v>8</v>
      </c>
      <c r="F9" s="23">
        <f>260+1600</f>
        <v>1860</v>
      </c>
      <c r="G9" s="32">
        <v>85</v>
      </c>
      <c r="H9" s="32">
        <v>140</v>
      </c>
      <c r="I9" s="32">
        <v>120</v>
      </c>
      <c r="J9" s="11">
        <f t="shared" si="1"/>
        <v>115</v>
      </c>
      <c r="K9" s="12">
        <f t="shared" si="0"/>
        <v>213900</v>
      </c>
    </row>
    <row r="10" spans="1:11" ht="30">
      <c r="A10" s="38">
        <v>4</v>
      </c>
      <c r="B10" s="40" t="s">
        <v>41</v>
      </c>
      <c r="C10" s="29" t="s">
        <v>45</v>
      </c>
      <c r="D10" s="30" t="s">
        <v>23</v>
      </c>
      <c r="E10" s="38" t="s">
        <v>8</v>
      </c>
      <c r="F10" s="10">
        <f>120+400</f>
        <v>520</v>
      </c>
      <c r="G10" s="32">
        <v>60</v>
      </c>
      <c r="H10" s="32">
        <v>80</v>
      </c>
      <c r="I10" s="32">
        <v>80</v>
      </c>
      <c r="J10" s="11">
        <f t="shared" si="1"/>
        <v>73.33</v>
      </c>
      <c r="K10" s="12">
        <f t="shared" si="0"/>
        <v>38131.6</v>
      </c>
    </row>
    <row r="11" spans="1:11" ht="30">
      <c r="A11" s="38">
        <v>5</v>
      </c>
      <c r="B11" s="40" t="s">
        <v>42</v>
      </c>
      <c r="C11" s="29" t="s">
        <v>17</v>
      </c>
      <c r="D11" s="30" t="s">
        <v>25</v>
      </c>
      <c r="E11" s="31" t="s">
        <v>8</v>
      </c>
      <c r="F11" s="23">
        <f>60+100</f>
        <v>160</v>
      </c>
      <c r="G11" s="32">
        <v>35</v>
      </c>
      <c r="H11" s="32">
        <v>65</v>
      </c>
      <c r="I11" s="32">
        <v>60</v>
      </c>
      <c r="J11" s="11">
        <f t="shared" si="1"/>
        <v>53.33</v>
      </c>
      <c r="K11" s="12">
        <f t="shared" si="0"/>
        <v>8532.8</v>
      </c>
    </row>
    <row r="12" spans="1:11" ht="30">
      <c r="A12" s="9">
        <v>6</v>
      </c>
      <c r="B12" s="41" t="s">
        <v>47</v>
      </c>
      <c r="C12" s="26" t="s">
        <v>18</v>
      </c>
      <c r="D12" s="27" t="s">
        <v>26</v>
      </c>
      <c r="E12" s="22" t="s">
        <v>8</v>
      </c>
      <c r="F12" s="10">
        <v>80</v>
      </c>
      <c r="G12" s="33">
        <v>55</v>
      </c>
      <c r="H12" s="33">
        <v>75</v>
      </c>
      <c r="I12" s="33">
        <v>70</v>
      </c>
      <c r="J12" s="11">
        <f t="shared" si="1"/>
        <v>66.67</v>
      </c>
      <c r="K12" s="12">
        <f t="shared" si="0"/>
        <v>5333.6</v>
      </c>
    </row>
    <row r="13" spans="1:11" ht="30">
      <c r="A13" s="9">
        <v>7</v>
      </c>
      <c r="B13" s="41" t="s">
        <v>48</v>
      </c>
      <c r="C13" s="26" t="s">
        <v>19</v>
      </c>
      <c r="D13" s="28" t="s">
        <v>27</v>
      </c>
      <c r="E13" s="22" t="s">
        <v>8</v>
      </c>
      <c r="F13" s="23">
        <v>100</v>
      </c>
      <c r="G13" s="33">
        <v>50</v>
      </c>
      <c r="H13" s="33">
        <v>85</v>
      </c>
      <c r="I13" s="33">
        <v>80</v>
      </c>
      <c r="J13" s="11">
        <f t="shared" si="1"/>
        <v>71.67</v>
      </c>
      <c r="K13" s="12">
        <f t="shared" si="0"/>
        <v>7167</v>
      </c>
    </row>
    <row r="14" spans="1:11" ht="30">
      <c r="A14" s="9">
        <v>8</v>
      </c>
      <c r="B14" s="9" t="s">
        <v>30</v>
      </c>
      <c r="C14" s="34" t="s">
        <v>32</v>
      </c>
      <c r="D14" s="28" t="s">
        <v>31</v>
      </c>
      <c r="E14" s="22" t="s">
        <v>28</v>
      </c>
      <c r="F14" s="35">
        <f>400+1500</f>
        <v>1900</v>
      </c>
      <c r="G14" s="36">
        <v>135</v>
      </c>
      <c r="H14" s="36">
        <v>170</v>
      </c>
      <c r="I14" s="36">
        <v>160</v>
      </c>
      <c r="J14" s="37">
        <f t="shared" si="1"/>
        <v>155</v>
      </c>
      <c r="K14" s="12">
        <f t="shared" si="0"/>
        <v>294500</v>
      </c>
    </row>
    <row r="15" spans="1:11" ht="30">
      <c r="A15" s="9">
        <v>9</v>
      </c>
      <c r="B15" s="9" t="s">
        <v>33</v>
      </c>
      <c r="C15" s="34" t="s">
        <v>34</v>
      </c>
      <c r="D15" s="28" t="s">
        <v>35</v>
      </c>
      <c r="E15" s="22" t="s">
        <v>36</v>
      </c>
      <c r="F15" s="35">
        <f>90000+33000</f>
        <v>123000</v>
      </c>
      <c r="G15" s="36">
        <v>12</v>
      </c>
      <c r="H15" s="36">
        <v>11.5</v>
      </c>
      <c r="I15" s="36">
        <v>11</v>
      </c>
      <c r="J15" s="37">
        <f t="shared" si="1"/>
        <v>11.5</v>
      </c>
      <c r="K15" s="12">
        <f t="shared" si="0"/>
        <v>1414500</v>
      </c>
    </row>
    <row r="16" spans="1:11" ht="30">
      <c r="A16" s="9">
        <v>10</v>
      </c>
      <c r="B16" s="9" t="s">
        <v>37</v>
      </c>
      <c r="C16" s="34" t="s">
        <v>38</v>
      </c>
      <c r="D16" s="28" t="s">
        <v>39</v>
      </c>
      <c r="E16" s="22" t="s">
        <v>8</v>
      </c>
      <c r="F16" s="35">
        <f>150+30</f>
        <v>180</v>
      </c>
      <c r="G16" s="36">
        <v>600</v>
      </c>
      <c r="H16" s="36">
        <v>880</v>
      </c>
      <c r="I16" s="36">
        <v>800</v>
      </c>
      <c r="J16" s="37">
        <f t="shared" si="1"/>
        <v>760</v>
      </c>
      <c r="K16" s="12">
        <f t="shared" si="0"/>
        <v>136800</v>
      </c>
    </row>
    <row r="17" spans="1:12" ht="15">
      <c r="A17" s="56" t="s">
        <v>49</v>
      </c>
      <c r="B17" s="57"/>
      <c r="C17" s="57"/>
      <c r="D17" s="57"/>
      <c r="E17" s="57"/>
      <c r="F17" s="57"/>
      <c r="G17" s="57"/>
      <c r="H17" s="57"/>
      <c r="I17" s="57"/>
      <c r="J17" s="58"/>
      <c r="K17" s="13">
        <f>SUM(K7:K16)</f>
        <v>2175565</v>
      </c>
      <c r="L17" s="14"/>
    </row>
    <row r="18" spans="1:11" ht="15" customHeight="1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17"/>
    </row>
    <row r="19" spans="1:9" s="3" customFormat="1" ht="15" customHeight="1">
      <c r="A19" s="1">
        <v>1</v>
      </c>
      <c r="B19" s="42"/>
      <c r="C19" s="48" t="s">
        <v>54</v>
      </c>
      <c r="D19" s="49"/>
      <c r="E19" s="4"/>
      <c r="F19" s="4"/>
      <c r="G19" s="4"/>
      <c r="H19" s="4"/>
      <c r="I19" s="4"/>
    </row>
    <row r="20" spans="1:9" s="5" customFormat="1" ht="15" customHeight="1">
      <c r="A20" s="2">
        <v>2</v>
      </c>
      <c r="B20" s="43"/>
      <c r="C20" s="48" t="s">
        <v>55</v>
      </c>
      <c r="D20" s="49"/>
      <c r="E20" s="4"/>
      <c r="F20" s="4"/>
      <c r="G20" s="4"/>
      <c r="H20" s="4"/>
      <c r="I20" s="4"/>
    </row>
    <row r="21" spans="1:9" s="5" customFormat="1" ht="15" customHeight="1">
      <c r="A21" s="2">
        <v>3</v>
      </c>
      <c r="B21" s="43"/>
      <c r="C21" s="48" t="s">
        <v>56</v>
      </c>
      <c r="D21" s="49"/>
      <c r="E21" s="4"/>
      <c r="F21" s="4"/>
      <c r="G21" s="4"/>
      <c r="H21" s="4"/>
      <c r="I21" s="4"/>
    </row>
    <row r="22" spans="1:9" ht="15">
      <c r="A22" s="18"/>
      <c r="B22" s="18"/>
      <c r="C22" s="19"/>
      <c r="D22" s="18"/>
      <c r="E22" s="18"/>
      <c r="F22" s="18"/>
      <c r="G22" s="18"/>
      <c r="H22" s="18"/>
      <c r="I22" s="18"/>
    </row>
    <row r="23" spans="1:7" ht="15">
      <c r="A23" s="18" t="s">
        <v>50</v>
      </c>
      <c r="B23" s="18"/>
      <c r="C23" s="18"/>
      <c r="D23" s="18"/>
      <c r="E23" s="20"/>
      <c r="F23" s="20"/>
      <c r="G23" s="20"/>
    </row>
    <row r="24" spans="1:7" ht="15">
      <c r="A24" s="50" t="s">
        <v>51</v>
      </c>
      <c r="B24" s="50"/>
      <c r="C24" s="50"/>
      <c r="D24" s="50"/>
      <c r="E24" s="20"/>
      <c r="F24" s="20"/>
      <c r="G24" s="20"/>
    </row>
    <row r="25" ht="15">
      <c r="A25" s="8" t="s">
        <v>57</v>
      </c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21:D21"/>
    <mergeCell ref="A24:D24"/>
    <mergeCell ref="G5:I5"/>
    <mergeCell ref="J5:J6"/>
    <mergeCell ref="K5:K6"/>
    <mergeCell ref="A17:J17"/>
    <mergeCell ref="C19:D19"/>
    <mergeCell ref="C20:D20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user</cp:lastModifiedBy>
  <cp:lastPrinted>2023-12-19T11:04:00Z</cp:lastPrinted>
  <dcterms:created xsi:type="dcterms:W3CDTF">2014-02-14T07:05:08Z</dcterms:created>
  <dcterms:modified xsi:type="dcterms:W3CDTF">2024-01-19T09:32:16Z</dcterms:modified>
  <cp:category/>
  <cp:version/>
  <cp:contentType/>
  <cp:contentStatus/>
</cp:coreProperties>
</file>