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расчет 3" sheetId="1" r:id="rId1"/>
    <sheet name="расчет закупка 2" sheetId="2" r:id="rId2"/>
    <sheet name="расчет Закупка 1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<sst xmlns="http://schemas.openxmlformats.org/spreadsheetml/2006/main" count="140" uniqueCount="58">
  <si>
    <t>сумма, руб.</t>
  </si>
  <si>
    <t>Ед. измер.</t>
  </si>
  <si>
    <t>Начальная (максимальная) цена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</si>
  <si>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 </t>
    </r>
  </si>
  <si>
    <t>Наименование и описание объекта закупки</t>
  </si>
  <si>
    <t>Гл. специалист УБУиО                                                                                                                                                   Н.Б.Королева</t>
  </si>
  <si>
    <t>5-00-47</t>
  </si>
  <si>
    <t>Итого начальная (максимальная) цена контракта</t>
  </si>
  <si>
    <t>Метод обоснования начальной (максимальной) цены: метод сопоставления рызничных цен (анализ рынка)</t>
  </si>
  <si>
    <t xml:space="preserve">1*.   Женщины до 40 лет                               </t>
  </si>
  <si>
    <t>2*. Женщины после 40 лет</t>
  </si>
  <si>
    <t>3*. Мужчины до 40 лет</t>
  </si>
  <si>
    <t>4*. Мужчины после 40 лет</t>
  </si>
  <si>
    <t>чел</t>
  </si>
  <si>
    <t>Всего, чел</t>
  </si>
  <si>
    <t xml:space="preserve">Женщины до 40 лет   </t>
  </si>
  <si>
    <t xml:space="preserve"> Женщины после 40 лет</t>
  </si>
  <si>
    <t>Мужчины до 40 лет</t>
  </si>
  <si>
    <t>Мужчины после 40 лет</t>
  </si>
  <si>
    <t>сумма, руб. за 1 человека</t>
  </si>
  <si>
    <t xml:space="preserve">2*.   Женщины до 40 лет                               </t>
  </si>
  <si>
    <t xml:space="preserve">3*.   Женщины до 40 лет                               </t>
  </si>
  <si>
    <t xml:space="preserve">4*.   Женщины до 40 лет                               </t>
  </si>
  <si>
    <t xml:space="preserve">Оказание услуг по   проведению медицинского периодического осмотра, в соответствии с Приказом Министерства здравоохранения и социального развития РФ от 14.12.2009 № 984н "Об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учреждения»".
Количество муниципальных служащих, подлежащих направленгию на диспансеризацию составляет 56 человек.
</t>
  </si>
  <si>
    <t>Итого: Начальная (максимальная) цена контракта: 302 434 (стриста две тысячи четыреста тридцать четыре) рубля 60 копеек.</t>
  </si>
  <si>
    <t>IV. Обоснование начальной (максимальной) цены  контракта на оказание услуг по  проведению диспансеризации муниципальных служащих</t>
  </si>
  <si>
    <t>1- коммерческое предложение от___________ № __________</t>
  </si>
  <si>
    <t>2- коммерческое предложение от от 02.09.2016 № 2757</t>
  </si>
  <si>
    <t>3- коммерческое предложение от 30.06.2016 № 16-ОПМУ</t>
  </si>
  <si>
    <t xml:space="preserve">2*.   Женщины после 40 лет                             </t>
  </si>
  <si>
    <t xml:space="preserve">3*.   Мужчины до 40 лет                              </t>
  </si>
  <si>
    <t xml:space="preserve">4*.   Мужчины после 40 лет                              </t>
  </si>
  <si>
    <t>1*</t>
  </si>
  <si>
    <t>2*</t>
  </si>
  <si>
    <t>3*</t>
  </si>
  <si>
    <t>Средняя стоимость за 1 человека</t>
  </si>
  <si>
    <t>Итого: Начальная (максимальная) цена контракта: 448 872 (четыреста сорок восемь тысяч восемьсот семьдесят два) рубля 10 копеек.</t>
  </si>
  <si>
    <t>1- коммерческое предложение от   25.11.2016 № 56-ОПМУ</t>
  </si>
  <si>
    <t>2- коммерческое предложение от 25.11.2016 № 2135</t>
  </si>
  <si>
    <t>3- коммерческое предложение от 24.11.2016 № б/н</t>
  </si>
  <si>
    <t xml:space="preserve"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95 человек
</t>
  </si>
  <si>
    <t>Гл. специалист УБУиО                                                                                                                                                                                                                                Н.Б.Королева</t>
  </si>
  <si>
    <t xml:space="preserve">Метод обоснования начальной (максимальной) цены: Метод сопоставимых рыночных цен (анализа рынка) </t>
  </si>
  <si>
    <t xml:space="preserve"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66 человек
</t>
  </si>
  <si>
    <t xml:space="preserve"> 8 (34675) 5-00-47</t>
  </si>
  <si>
    <t>IV. Обоснование начальной (максимальной) цены  контракта на оказание услуг по  проведению диспансеризации муниципальных служащих администрации города Югорска</t>
  </si>
  <si>
    <t xml:space="preserve">Метод обоснования начальной (максимальной) цены: Метод сопоставимых рыночных цен (анализ рынка) </t>
  </si>
  <si>
    <t>Итого: Начальная (максимальная) цена контракта: 406 805 (четыреста шесть тысяч восемьсот пять) рублей 42 копейки.</t>
  </si>
  <si>
    <t xml:space="preserve">Диспансеризация муниципальных служащих. Объем услуг определяется приказом Минздравсоцразвития РФ от 14.12.2009 № 984н «Об утверждении Порядка прохождения диспансеризации государственными гражданскими служащими Российской Федерации и муниципальными служащими, перечня заболеваний, препятствующих поступлению на государственную гражданскую службу Российской Федерации и муниципальную службу или ее прохождению, а также формы заключения медицинского учреждения».
Количество муниципальных служащих, подлежащих направлению на диспансеризацию, составляет 88 человек
</t>
  </si>
  <si>
    <t xml:space="preserve">   Женщины до 40 лет                               </t>
  </si>
  <si>
    <t xml:space="preserve"> Мужчины до 40 лет</t>
  </si>
  <si>
    <t xml:space="preserve"> Мужчины после 40 лет</t>
  </si>
  <si>
    <t>Итого</t>
  </si>
  <si>
    <t>Итого начальная (максимальная) цена контракта, руб.</t>
  </si>
  <si>
    <t>1*- коммерческое предложение от   25.11.2016 № 56-ОПМУ</t>
  </si>
  <si>
    <t>2*- коммерческое предложение от 25.11.2016 № 2135</t>
  </si>
  <si>
    <t>3*- коммерческое предложение от 24.11.2016 № б/н</t>
  </si>
  <si>
    <t>Гл. эксперт                                                                                                                                                                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</si>
</sst>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1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33" borderId="0" xfId="0" applyFont="1" applyFill="1" applyAlignment="1">
      <alignment horizontal="left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2" xfId="0" applyFont="1" applyBorder="1" applyAlignment="1" quotePrefix="1">
      <alignment horizontal="left" wrapText="1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5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0" xfId="0" applyFont="1" applyAlignment="1">
      <alignment horizontal="left" vertical="center"/>
    </xf>
    <xf numFmtId="4" fontId="9" fillId="0" borderId="21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9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5.75390625" style="0" customWidth="1"/>
    <col min="14" max="14" width="10.25390625" style="0" customWidth="1"/>
    <col min="15" max="16" width="9.125" style="0" customWidth="1"/>
    <col min="17" max="17" width="13.25390625" style="0" customWidth="1"/>
  </cols>
  <sheetData>
    <row r="1" spans="1:17" s="1" customFormat="1" ht="39.75" customHeight="1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3"/>
    </row>
    <row r="2" spans="1:17" s="1" customFormat="1" ht="15.7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3"/>
    </row>
    <row r="3" spans="1:17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 s="1" customFormat="1" ht="16.5" customHeight="1">
      <c r="A4" s="28" t="s">
        <v>4</v>
      </c>
      <c r="B4" s="29"/>
      <c r="C4" s="34" t="s">
        <v>1</v>
      </c>
      <c r="D4" s="35" t="s">
        <v>15</v>
      </c>
      <c r="E4" s="35" t="s">
        <v>16</v>
      </c>
      <c r="F4" s="35" t="s">
        <v>17</v>
      </c>
      <c r="G4" s="35" t="s">
        <v>18</v>
      </c>
      <c r="H4" s="34" t="s">
        <v>14</v>
      </c>
      <c r="I4" s="34"/>
      <c r="J4" s="34"/>
      <c r="K4" s="34"/>
      <c r="L4" s="73" t="s">
        <v>49</v>
      </c>
      <c r="M4" s="74"/>
      <c r="N4" s="77" t="s">
        <v>16</v>
      </c>
      <c r="O4" s="77" t="s">
        <v>50</v>
      </c>
      <c r="P4" s="77" t="s">
        <v>51</v>
      </c>
      <c r="Q4" s="35" t="s">
        <v>52</v>
      </c>
    </row>
    <row r="5" spans="1:17" s="1" customFormat="1" ht="60.75" customHeight="1">
      <c r="A5" s="30"/>
      <c r="B5" s="31"/>
      <c r="C5" s="34"/>
      <c r="D5" s="36"/>
      <c r="E5" s="36"/>
      <c r="F5" s="36"/>
      <c r="G5" s="36"/>
      <c r="H5" s="34"/>
      <c r="I5" s="34"/>
      <c r="J5" s="34"/>
      <c r="K5" s="34"/>
      <c r="L5" s="75"/>
      <c r="M5" s="76"/>
      <c r="N5" s="78"/>
      <c r="O5" s="78"/>
      <c r="P5" s="78"/>
      <c r="Q5" s="37"/>
    </row>
    <row r="6" spans="1:17" s="1" customFormat="1" ht="30.75" customHeight="1">
      <c r="A6" s="32"/>
      <c r="B6" s="33"/>
      <c r="C6" s="34"/>
      <c r="D6" s="37"/>
      <c r="E6" s="37"/>
      <c r="F6" s="37"/>
      <c r="G6" s="37"/>
      <c r="H6" s="34"/>
      <c r="I6" s="34"/>
      <c r="J6" s="34"/>
      <c r="K6" s="34"/>
      <c r="L6" s="39" t="s">
        <v>19</v>
      </c>
      <c r="M6" s="40"/>
      <c r="N6" s="40"/>
      <c r="O6" s="40"/>
      <c r="P6" s="41"/>
      <c r="Q6" s="2" t="s">
        <v>0</v>
      </c>
    </row>
    <row r="7" spans="1:17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s="1" customFormat="1" ht="18" customHeight="1">
      <c r="A8" s="50" t="s">
        <v>32</v>
      </c>
      <c r="B8" s="51"/>
      <c r="C8" s="16"/>
      <c r="D8" s="16">
        <v>27</v>
      </c>
      <c r="E8" s="16">
        <v>41</v>
      </c>
      <c r="F8" s="16">
        <v>11</v>
      </c>
      <c r="G8" s="16">
        <v>9</v>
      </c>
      <c r="H8" s="44"/>
      <c r="I8" s="45"/>
      <c r="J8" s="16"/>
      <c r="K8" s="20"/>
      <c r="L8" s="54">
        <v>4386</v>
      </c>
      <c r="M8" s="55"/>
      <c r="N8" s="17">
        <v>5229</v>
      </c>
      <c r="O8" s="17">
        <v>3919</v>
      </c>
      <c r="P8" s="17">
        <v>4356</v>
      </c>
      <c r="Q8" s="19">
        <f>(D8*L8)+(E8*N8)+(F8*O8)+(G8*P8)</f>
        <v>415124</v>
      </c>
    </row>
    <row r="9" spans="1:17" s="1" customFormat="1" ht="18" customHeight="1">
      <c r="A9" s="50" t="s">
        <v>33</v>
      </c>
      <c r="B9" s="51"/>
      <c r="C9" s="16"/>
      <c r="D9" s="16">
        <v>27</v>
      </c>
      <c r="E9" s="16">
        <v>41</v>
      </c>
      <c r="F9" s="16">
        <v>11</v>
      </c>
      <c r="G9" s="16">
        <v>9</v>
      </c>
      <c r="H9" s="44"/>
      <c r="I9" s="45"/>
      <c r="J9" s="16"/>
      <c r="K9" s="20"/>
      <c r="L9" s="54">
        <v>4726</v>
      </c>
      <c r="M9" s="55"/>
      <c r="N9" s="17">
        <v>5902</v>
      </c>
      <c r="O9" s="17">
        <v>4171</v>
      </c>
      <c r="P9" s="17">
        <v>4582</v>
      </c>
      <c r="Q9" s="19">
        <f>(D9*L9)+(E9*N9)+(F9*O9)+(G9*P9)</f>
        <v>456703</v>
      </c>
    </row>
    <row r="10" spans="1:17" s="1" customFormat="1" ht="18" customHeight="1">
      <c r="A10" s="50" t="s">
        <v>34</v>
      </c>
      <c r="B10" s="51"/>
      <c r="C10" s="16"/>
      <c r="D10" s="16">
        <v>27</v>
      </c>
      <c r="E10" s="16">
        <v>41</v>
      </c>
      <c r="F10" s="16">
        <v>11</v>
      </c>
      <c r="G10" s="16">
        <v>9</v>
      </c>
      <c r="H10" s="44"/>
      <c r="I10" s="45"/>
      <c r="J10" s="16"/>
      <c r="K10" s="20"/>
      <c r="L10" s="54">
        <v>3757</v>
      </c>
      <c r="M10" s="55"/>
      <c r="N10" s="17">
        <v>4217</v>
      </c>
      <c r="O10" s="17">
        <v>3584</v>
      </c>
      <c r="P10" s="17">
        <v>3870</v>
      </c>
      <c r="Q10" s="19">
        <f>(D10*L10)+(E10*N10)+(F10*O10)+(G10*P10)</f>
        <v>348590</v>
      </c>
    </row>
    <row r="11" spans="1:17" s="1" customFormat="1" ht="17.25" customHeight="1">
      <c r="A11" s="50" t="s">
        <v>35</v>
      </c>
      <c r="B11" s="51"/>
      <c r="C11" s="16"/>
      <c r="D11" s="16"/>
      <c r="E11" s="16"/>
      <c r="F11" s="16"/>
      <c r="G11" s="16"/>
      <c r="H11" s="52"/>
      <c r="I11" s="53"/>
      <c r="J11" s="16"/>
      <c r="K11" s="20"/>
      <c r="L11" s="61">
        <v>4289.66</v>
      </c>
      <c r="M11" s="62"/>
      <c r="N11" s="19">
        <f>(N10+N9+N8)/3</f>
        <v>5116</v>
      </c>
      <c r="O11" s="19">
        <f>(O10+O9+O8)/3</f>
        <v>3891.3333333333335</v>
      </c>
      <c r="P11" s="19">
        <f>(P10+P9+P8)/3</f>
        <v>4269.333333333333</v>
      </c>
      <c r="Q11" s="19"/>
    </row>
    <row r="12" spans="1:17" s="1" customFormat="1" ht="264" customHeight="1">
      <c r="A12" s="42" t="s">
        <v>48</v>
      </c>
      <c r="B12" s="43"/>
      <c r="C12" s="16" t="s">
        <v>13</v>
      </c>
      <c r="D12" s="16">
        <v>27</v>
      </c>
      <c r="E12" s="16">
        <v>41</v>
      </c>
      <c r="F12" s="16">
        <v>11</v>
      </c>
      <c r="G12" s="16">
        <v>9</v>
      </c>
      <c r="H12" s="79">
        <f>D12+E12+F12+G12</f>
        <v>88</v>
      </c>
      <c r="I12" s="80"/>
      <c r="J12" s="16"/>
      <c r="K12" s="20"/>
      <c r="L12" s="61">
        <f>D12*L11</f>
        <v>115820.81999999999</v>
      </c>
      <c r="M12" s="62"/>
      <c r="N12" s="19">
        <f>E12*N11</f>
        <v>209756</v>
      </c>
      <c r="O12" s="19">
        <f>F12*O11</f>
        <v>42804.66666666667</v>
      </c>
      <c r="P12" s="19">
        <f>G12*P11</f>
        <v>38424</v>
      </c>
      <c r="Q12" s="19">
        <v>406805.42</v>
      </c>
    </row>
    <row r="13" spans="1:17" s="1" customFormat="1" ht="27.75" customHeight="1">
      <c r="A13" s="63" t="s">
        <v>53</v>
      </c>
      <c r="B13" s="64"/>
      <c r="C13" s="6"/>
      <c r="D13" s="6"/>
      <c r="E13" s="6"/>
      <c r="F13" s="6"/>
      <c r="G13" s="6"/>
      <c r="H13" s="65"/>
      <c r="I13" s="66"/>
      <c r="J13" s="65"/>
      <c r="K13" s="66"/>
      <c r="L13" s="67"/>
      <c r="M13" s="68"/>
      <c r="N13" s="9"/>
      <c r="O13" s="9"/>
      <c r="P13" s="9"/>
      <c r="Q13" s="19">
        <f>Q12</f>
        <v>406805.42</v>
      </c>
    </row>
    <row r="14" spans="1:17" s="1" customFormat="1" ht="18.75" customHeight="1">
      <c r="A14" s="56" t="s">
        <v>47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</row>
    <row r="15" spans="1:17" s="1" customFormat="1" ht="24.75" customHeight="1">
      <c r="A15" s="7" t="s">
        <v>54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3"/>
    </row>
    <row r="16" spans="1:17" s="1" customFormat="1" ht="13.5" customHeight="1">
      <c r="A16" s="7" t="s">
        <v>55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3"/>
    </row>
    <row r="17" spans="1:17" s="1" customFormat="1" ht="36" customHeight="1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3"/>
    </row>
    <row r="18" spans="1:17" s="1" customFormat="1" ht="17.25" customHeight="1">
      <c r="A18" s="7" t="s">
        <v>56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3"/>
    </row>
    <row r="19" ht="0.75" customHeight="1">
      <c r="B19" s="1"/>
    </row>
    <row r="20" spans="1:17" ht="15.75">
      <c r="A20" s="60" t="s">
        <v>57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2" ht="12.75">
      <c r="A21" s="1" t="s">
        <v>44</v>
      </c>
      <c r="B21" s="1"/>
    </row>
    <row r="22" ht="12.75">
      <c r="B22" s="1"/>
    </row>
    <row r="23" ht="12.75">
      <c r="B23" s="1"/>
    </row>
  </sheetData>
  <sheetProtection/>
  <mergeCells count="38">
    <mergeCell ref="O4:O5"/>
    <mergeCell ref="P4:P5"/>
    <mergeCell ref="A12:B12"/>
    <mergeCell ref="H12:I12"/>
    <mergeCell ref="L12:M12"/>
    <mergeCell ref="A14:Q14"/>
    <mergeCell ref="A17:P17"/>
    <mergeCell ref="A20:Q20"/>
    <mergeCell ref="A11:B11"/>
    <mergeCell ref="H11:I11"/>
    <mergeCell ref="L11:M11"/>
    <mergeCell ref="A13:B13"/>
    <mergeCell ref="H13:I13"/>
    <mergeCell ref="J13:K13"/>
    <mergeCell ref="L13:M13"/>
    <mergeCell ref="A9:B9"/>
    <mergeCell ref="H9:I9"/>
    <mergeCell ref="L9:M9"/>
    <mergeCell ref="A10:B10"/>
    <mergeCell ref="H10:I10"/>
    <mergeCell ref="L10:M10"/>
    <mergeCell ref="A8:B8"/>
    <mergeCell ref="H8:I8"/>
    <mergeCell ref="L8:M8"/>
    <mergeCell ref="Q4:Q5"/>
    <mergeCell ref="L6:P6"/>
    <mergeCell ref="L4:M5"/>
    <mergeCell ref="N4:N5"/>
    <mergeCell ref="A1:P1"/>
    <mergeCell ref="A2:P2"/>
    <mergeCell ref="A3:Q3"/>
    <mergeCell ref="A4:B6"/>
    <mergeCell ref="C4:C6"/>
    <mergeCell ref="D4:D6"/>
    <mergeCell ref="E4:E6"/>
    <mergeCell ref="F4:F6"/>
    <mergeCell ref="G4:G6"/>
    <mergeCell ref="H4:K6"/>
  </mergeCells>
  <printOptions/>
  <pageMargins left="0.3937007874015748" right="0.3937007874015748" top="0.5905511811023623" bottom="0.3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8">
      <selection activeCell="L8" sqref="L8:M8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4.25390625" style="0" customWidth="1"/>
    <col min="14" max="14" width="9.25390625" style="0" customWidth="1"/>
    <col min="15" max="16" width="9.125" style="0" customWidth="1"/>
    <col min="17" max="17" width="9.00390625" style="0" customWidth="1"/>
    <col min="18" max="18" width="10.00390625" style="0" customWidth="1"/>
    <col min="19" max="19" width="9.25390625" style="0" customWidth="1"/>
    <col min="20" max="20" width="9.625" style="0" customWidth="1"/>
    <col min="21" max="21" width="13.25390625" style="0" customWidth="1"/>
  </cols>
  <sheetData>
    <row r="1" spans="1:21" s="1" customFormat="1" ht="39.75" customHeight="1">
      <c r="A1" s="23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3"/>
    </row>
    <row r="2" spans="1:21" s="1" customFormat="1" ht="15.75">
      <c r="A2" s="25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2"/>
      <c r="R2" s="12"/>
      <c r="S2" s="12"/>
      <c r="T2" s="12"/>
      <c r="U2" s="3"/>
    </row>
    <row r="3" spans="1:21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16.5" customHeight="1">
      <c r="A4" s="28" t="s">
        <v>4</v>
      </c>
      <c r="B4" s="29"/>
      <c r="C4" s="34" t="s">
        <v>1</v>
      </c>
      <c r="D4" s="35" t="s">
        <v>15</v>
      </c>
      <c r="E4" s="35" t="s">
        <v>16</v>
      </c>
      <c r="F4" s="35" t="s">
        <v>17</v>
      </c>
      <c r="G4" s="35" t="s">
        <v>18</v>
      </c>
      <c r="H4" s="34" t="s">
        <v>14</v>
      </c>
      <c r="I4" s="34"/>
      <c r="J4" s="34"/>
      <c r="K4" s="34"/>
      <c r="L4" s="38"/>
      <c r="M4" s="38"/>
      <c r="N4" s="38"/>
      <c r="O4" s="38"/>
      <c r="P4" s="38"/>
      <c r="Q4" s="15"/>
      <c r="R4" s="15"/>
      <c r="S4" s="15"/>
      <c r="T4" s="15"/>
      <c r="U4" s="35" t="s">
        <v>2</v>
      </c>
    </row>
    <row r="5" spans="1:21" s="1" customFormat="1" ht="60.75" customHeight="1">
      <c r="A5" s="30"/>
      <c r="B5" s="31"/>
      <c r="C5" s="34"/>
      <c r="D5" s="36"/>
      <c r="E5" s="36"/>
      <c r="F5" s="36"/>
      <c r="G5" s="36"/>
      <c r="H5" s="34"/>
      <c r="I5" s="34"/>
      <c r="J5" s="34"/>
      <c r="K5" s="34"/>
      <c r="L5" s="38" t="s">
        <v>9</v>
      </c>
      <c r="M5" s="38"/>
      <c r="N5" s="5" t="s">
        <v>10</v>
      </c>
      <c r="O5" s="5" t="s">
        <v>11</v>
      </c>
      <c r="P5" s="5" t="s">
        <v>12</v>
      </c>
      <c r="Q5" s="38" t="s">
        <v>9</v>
      </c>
      <c r="R5" s="38" t="s">
        <v>29</v>
      </c>
      <c r="S5" s="38" t="s">
        <v>30</v>
      </c>
      <c r="T5" s="38" t="s">
        <v>31</v>
      </c>
      <c r="U5" s="37"/>
    </row>
    <row r="6" spans="1:21" s="1" customFormat="1" ht="30.75" customHeight="1">
      <c r="A6" s="32"/>
      <c r="B6" s="33"/>
      <c r="C6" s="34"/>
      <c r="D6" s="37"/>
      <c r="E6" s="37"/>
      <c r="F6" s="37"/>
      <c r="G6" s="37"/>
      <c r="H6" s="34"/>
      <c r="I6" s="34"/>
      <c r="J6" s="34"/>
      <c r="K6" s="34"/>
      <c r="L6" s="39" t="s">
        <v>19</v>
      </c>
      <c r="M6" s="40"/>
      <c r="N6" s="40"/>
      <c r="O6" s="40"/>
      <c r="P6" s="41"/>
      <c r="Q6" s="38"/>
      <c r="R6" s="38"/>
      <c r="S6" s="38"/>
      <c r="T6" s="38"/>
      <c r="U6" s="2" t="s">
        <v>0</v>
      </c>
    </row>
    <row r="7" spans="1:21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10</v>
      </c>
      <c r="R7" s="5" t="s">
        <v>10</v>
      </c>
      <c r="S7" s="5" t="s">
        <v>10</v>
      </c>
      <c r="T7" s="5" t="s">
        <v>10</v>
      </c>
      <c r="U7" s="4"/>
    </row>
    <row r="8" spans="1:21" s="1" customFormat="1" ht="255.75" customHeight="1">
      <c r="A8" s="42" t="s">
        <v>43</v>
      </c>
      <c r="B8" s="43"/>
      <c r="C8" s="16" t="s">
        <v>13</v>
      </c>
      <c r="D8" s="16">
        <v>21</v>
      </c>
      <c r="E8" s="16">
        <v>24</v>
      </c>
      <c r="F8" s="16">
        <v>11</v>
      </c>
      <c r="G8" s="16">
        <v>10</v>
      </c>
      <c r="H8" s="44">
        <f>G8+F8+E8+D8</f>
        <v>66</v>
      </c>
      <c r="I8" s="45"/>
      <c r="J8" s="46"/>
      <c r="K8" s="47"/>
      <c r="L8" s="48">
        <v>4289.66</v>
      </c>
      <c r="M8" s="49"/>
      <c r="N8" s="17">
        <v>5116</v>
      </c>
      <c r="O8" s="17">
        <v>3891.33</v>
      </c>
      <c r="P8" s="17">
        <v>4269.33</v>
      </c>
      <c r="Q8" s="22">
        <f>D8*L8</f>
        <v>90082.86</v>
      </c>
      <c r="R8" s="22">
        <f>E8*N8</f>
        <v>122784</v>
      </c>
      <c r="S8" s="22">
        <f>F8*O8</f>
        <v>42804.63</v>
      </c>
      <c r="T8" s="22">
        <f>G8*P8</f>
        <v>42693.3</v>
      </c>
      <c r="U8" s="17">
        <f>T8+S8+R8+Q8</f>
        <v>298364.79</v>
      </c>
    </row>
    <row r="9" spans="1:21" s="1" customFormat="1" ht="18" customHeight="1">
      <c r="A9" s="50" t="s">
        <v>32</v>
      </c>
      <c r="B9" s="51"/>
      <c r="C9" s="16"/>
      <c r="D9" s="16">
        <v>21</v>
      </c>
      <c r="E9" s="16">
        <v>24</v>
      </c>
      <c r="F9" s="16">
        <v>11</v>
      </c>
      <c r="G9" s="16">
        <v>10</v>
      </c>
      <c r="H9" s="52"/>
      <c r="I9" s="53"/>
      <c r="J9" s="16"/>
      <c r="K9" s="20"/>
      <c r="L9" s="54">
        <v>4386</v>
      </c>
      <c r="M9" s="55"/>
      <c r="N9" s="17">
        <v>5229</v>
      </c>
      <c r="O9" s="17">
        <v>3919</v>
      </c>
      <c r="P9" s="17">
        <v>4356</v>
      </c>
      <c r="Q9" s="18"/>
      <c r="R9" s="18"/>
      <c r="S9" s="18"/>
      <c r="T9" s="18"/>
      <c r="U9" s="19"/>
    </row>
    <row r="10" spans="1:21" s="1" customFormat="1" ht="18" customHeight="1">
      <c r="A10" s="50" t="s">
        <v>33</v>
      </c>
      <c r="B10" s="51"/>
      <c r="C10" s="16"/>
      <c r="D10" s="16">
        <v>21</v>
      </c>
      <c r="E10" s="16">
        <v>24</v>
      </c>
      <c r="F10" s="16">
        <v>11</v>
      </c>
      <c r="G10" s="16">
        <v>10</v>
      </c>
      <c r="H10" s="52"/>
      <c r="I10" s="53"/>
      <c r="J10" s="16"/>
      <c r="K10" s="20"/>
      <c r="L10" s="54">
        <v>4726</v>
      </c>
      <c r="M10" s="55"/>
      <c r="N10" s="17">
        <v>5902</v>
      </c>
      <c r="O10" s="17">
        <v>4171</v>
      </c>
      <c r="P10" s="17">
        <v>4582</v>
      </c>
      <c r="Q10" s="18"/>
      <c r="R10" s="18"/>
      <c r="S10" s="18"/>
      <c r="T10" s="18"/>
      <c r="U10" s="19"/>
    </row>
    <row r="11" spans="1:21" s="1" customFormat="1" ht="18" customHeight="1">
      <c r="A11" s="50" t="s">
        <v>34</v>
      </c>
      <c r="B11" s="51"/>
      <c r="C11" s="16"/>
      <c r="D11" s="16">
        <v>21</v>
      </c>
      <c r="E11" s="16">
        <v>24</v>
      </c>
      <c r="F11" s="16">
        <v>11</v>
      </c>
      <c r="G11" s="16">
        <v>10</v>
      </c>
      <c r="H11" s="52"/>
      <c r="I11" s="53"/>
      <c r="J11" s="16"/>
      <c r="K11" s="20"/>
      <c r="L11" s="54">
        <v>3757</v>
      </c>
      <c r="M11" s="55"/>
      <c r="N11" s="17">
        <v>4217</v>
      </c>
      <c r="O11" s="17">
        <v>3584</v>
      </c>
      <c r="P11" s="17">
        <v>3870</v>
      </c>
      <c r="Q11" s="18"/>
      <c r="R11" s="18"/>
      <c r="S11" s="18"/>
      <c r="T11" s="18"/>
      <c r="U11" s="19"/>
    </row>
    <row r="12" spans="1:21" s="1" customFormat="1" ht="17.25" customHeight="1">
      <c r="A12" s="50" t="s">
        <v>35</v>
      </c>
      <c r="B12" s="51"/>
      <c r="C12" s="16"/>
      <c r="D12" s="16"/>
      <c r="E12" s="16"/>
      <c r="F12" s="16"/>
      <c r="G12" s="16"/>
      <c r="H12" s="52"/>
      <c r="I12" s="53"/>
      <c r="J12" s="16"/>
      <c r="K12" s="20"/>
      <c r="L12" s="61">
        <v>4289.66</v>
      </c>
      <c r="M12" s="62"/>
      <c r="N12" s="19">
        <f>(N11+N10+N9)/3</f>
        <v>5116</v>
      </c>
      <c r="O12" s="19">
        <f>(O11+O10+O9)/3</f>
        <v>3891.3333333333335</v>
      </c>
      <c r="P12" s="19">
        <f>(P11+P10+P9)/3</f>
        <v>4269.333333333333</v>
      </c>
      <c r="Q12" s="18"/>
      <c r="R12" s="18"/>
      <c r="S12" s="18"/>
      <c r="T12" s="18"/>
      <c r="U12" s="19"/>
    </row>
    <row r="13" spans="1:21" s="1" customFormat="1" ht="23.25" customHeight="1">
      <c r="A13" s="63" t="s">
        <v>7</v>
      </c>
      <c r="B13" s="64"/>
      <c r="C13" s="6"/>
      <c r="D13" s="6"/>
      <c r="E13" s="6"/>
      <c r="F13" s="6"/>
      <c r="G13" s="6"/>
      <c r="H13" s="65"/>
      <c r="I13" s="66"/>
      <c r="J13" s="65"/>
      <c r="K13" s="66"/>
      <c r="L13" s="67"/>
      <c r="M13" s="68"/>
      <c r="N13" s="9"/>
      <c r="O13" s="9"/>
      <c r="P13" s="9"/>
      <c r="Q13" s="5"/>
      <c r="R13" s="5"/>
      <c r="S13" s="5"/>
      <c r="T13" s="5"/>
      <c r="U13" s="19">
        <f>SUM(U8)</f>
        <v>298364.79</v>
      </c>
    </row>
    <row r="14" spans="1:21" s="1" customFormat="1" ht="18.75" customHeight="1">
      <c r="A14" s="56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1" customFormat="1" ht="12.75" customHeight="1">
      <c r="A15" s="7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3"/>
    </row>
    <row r="16" spans="1:21" s="1" customFormat="1" ht="13.5" customHeight="1">
      <c r="A16" s="7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"/>
    </row>
    <row r="17" spans="1:21" s="1" customFormat="1" ht="36" customHeight="1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21"/>
      <c r="R17" s="21"/>
      <c r="S17" s="21"/>
      <c r="T17" s="21"/>
      <c r="U17" s="3"/>
    </row>
    <row r="18" spans="1:21" s="1" customFormat="1" ht="17.25" customHeight="1">
      <c r="A18" s="7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"/>
    </row>
    <row r="19" ht="0.75" customHeight="1">
      <c r="B19" s="1"/>
    </row>
    <row r="20" spans="1:21" ht="15.75">
      <c r="A20" s="60" t="s">
        <v>41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" ht="12.75">
      <c r="A21" t="s">
        <v>44</v>
      </c>
      <c r="B21" s="1"/>
    </row>
    <row r="22" ht="12.75">
      <c r="B22" s="1"/>
    </row>
    <row r="23" ht="12.75">
      <c r="B23" s="1"/>
    </row>
  </sheetData>
  <sheetProtection/>
  <mergeCells count="41">
    <mergeCell ref="A1:P1"/>
    <mergeCell ref="A2:P2"/>
    <mergeCell ref="A3:U3"/>
    <mergeCell ref="A4:B6"/>
    <mergeCell ref="C4:C6"/>
    <mergeCell ref="D4:D6"/>
    <mergeCell ref="E4:E6"/>
    <mergeCell ref="F4:F6"/>
    <mergeCell ref="G4:G6"/>
    <mergeCell ref="H4:K6"/>
    <mergeCell ref="L4:P4"/>
    <mergeCell ref="U4:U5"/>
    <mergeCell ref="L5:M5"/>
    <mergeCell ref="Q5:Q6"/>
    <mergeCell ref="R5:R6"/>
    <mergeCell ref="S5:S6"/>
    <mergeCell ref="T5:T6"/>
    <mergeCell ref="L6:P6"/>
    <mergeCell ref="A8:B8"/>
    <mergeCell ref="H8:I8"/>
    <mergeCell ref="J8:K8"/>
    <mergeCell ref="L8:M8"/>
    <mergeCell ref="A9:B9"/>
    <mergeCell ref="H9:I9"/>
    <mergeCell ref="L9:M9"/>
    <mergeCell ref="A10:B10"/>
    <mergeCell ref="H10:I10"/>
    <mergeCell ref="L10:M10"/>
    <mergeCell ref="A11:B11"/>
    <mergeCell ref="H11:I11"/>
    <mergeCell ref="L11:M11"/>
    <mergeCell ref="A14:U14"/>
    <mergeCell ref="A17:P17"/>
    <mergeCell ref="A20:U20"/>
    <mergeCell ref="A12:B12"/>
    <mergeCell ref="H12:I12"/>
    <mergeCell ref="L12:M12"/>
    <mergeCell ref="A13:B13"/>
    <mergeCell ref="H13:I13"/>
    <mergeCell ref="J13:K13"/>
    <mergeCell ref="L13:M13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5">
      <selection activeCell="D8" sqref="D8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4.25390625" style="0" customWidth="1"/>
    <col min="14" max="14" width="9.25390625" style="0" customWidth="1"/>
    <col min="15" max="16" width="9.125" style="0" customWidth="1"/>
    <col min="17" max="17" width="9.00390625" style="0" customWidth="1"/>
    <col min="18" max="18" width="10.00390625" style="0" customWidth="1"/>
    <col min="19" max="19" width="9.25390625" style="0" customWidth="1"/>
    <col min="20" max="20" width="9.625" style="0" customWidth="1"/>
    <col min="21" max="21" width="13.25390625" style="0" customWidth="1"/>
  </cols>
  <sheetData>
    <row r="1" spans="1:21" s="1" customFormat="1" ht="39.75" customHeight="1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s="1" customFormat="1" ht="15.75">
      <c r="A2" s="25" t="s">
        <v>46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2"/>
      <c r="R2" s="12"/>
      <c r="S2" s="12"/>
      <c r="T2" s="12"/>
      <c r="U2" s="3"/>
    </row>
    <row r="3" spans="1:21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16.5" customHeight="1">
      <c r="A4" s="28" t="s">
        <v>4</v>
      </c>
      <c r="B4" s="29"/>
      <c r="C4" s="34" t="s">
        <v>1</v>
      </c>
      <c r="D4" s="35" t="s">
        <v>15</v>
      </c>
      <c r="E4" s="35" t="s">
        <v>16</v>
      </c>
      <c r="F4" s="35" t="s">
        <v>17</v>
      </c>
      <c r="G4" s="35" t="s">
        <v>18</v>
      </c>
      <c r="H4" s="34" t="s">
        <v>14</v>
      </c>
      <c r="I4" s="34"/>
      <c r="J4" s="34"/>
      <c r="K4" s="34"/>
      <c r="L4" s="38"/>
      <c r="M4" s="38"/>
      <c r="N4" s="38"/>
      <c r="O4" s="38"/>
      <c r="P4" s="38"/>
      <c r="Q4" s="15"/>
      <c r="R4" s="15"/>
      <c r="S4" s="15"/>
      <c r="T4" s="15"/>
      <c r="U4" s="35" t="s">
        <v>2</v>
      </c>
    </row>
    <row r="5" spans="1:21" s="1" customFormat="1" ht="60.75" customHeight="1">
      <c r="A5" s="30"/>
      <c r="B5" s="31"/>
      <c r="C5" s="34"/>
      <c r="D5" s="36"/>
      <c r="E5" s="36"/>
      <c r="F5" s="36"/>
      <c r="G5" s="36"/>
      <c r="H5" s="34"/>
      <c r="I5" s="34"/>
      <c r="J5" s="34"/>
      <c r="K5" s="34"/>
      <c r="L5" s="38" t="s">
        <v>9</v>
      </c>
      <c r="M5" s="38"/>
      <c r="N5" s="5" t="s">
        <v>10</v>
      </c>
      <c r="O5" s="5" t="s">
        <v>11</v>
      </c>
      <c r="P5" s="5" t="s">
        <v>12</v>
      </c>
      <c r="Q5" s="38" t="s">
        <v>9</v>
      </c>
      <c r="R5" s="38" t="s">
        <v>29</v>
      </c>
      <c r="S5" s="38" t="s">
        <v>30</v>
      </c>
      <c r="T5" s="38" t="s">
        <v>31</v>
      </c>
      <c r="U5" s="37"/>
    </row>
    <row r="6" spans="1:21" s="1" customFormat="1" ht="30.75" customHeight="1">
      <c r="A6" s="32"/>
      <c r="B6" s="33"/>
      <c r="C6" s="34"/>
      <c r="D6" s="37"/>
      <c r="E6" s="37"/>
      <c r="F6" s="37"/>
      <c r="G6" s="37"/>
      <c r="H6" s="34"/>
      <c r="I6" s="34"/>
      <c r="J6" s="34"/>
      <c r="K6" s="34"/>
      <c r="L6" s="39" t="s">
        <v>19</v>
      </c>
      <c r="M6" s="40"/>
      <c r="N6" s="40"/>
      <c r="O6" s="40"/>
      <c r="P6" s="41"/>
      <c r="Q6" s="38"/>
      <c r="R6" s="38"/>
      <c r="S6" s="38"/>
      <c r="T6" s="38"/>
      <c r="U6" s="2" t="s">
        <v>0</v>
      </c>
    </row>
    <row r="7" spans="1:21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10</v>
      </c>
      <c r="R7" s="5" t="s">
        <v>10</v>
      </c>
      <c r="S7" s="5" t="s">
        <v>10</v>
      </c>
      <c r="T7" s="5" t="s">
        <v>10</v>
      </c>
      <c r="U7" s="4"/>
    </row>
    <row r="8" spans="1:21" s="1" customFormat="1" ht="253.5" customHeight="1">
      <c r="A8" s="42" t="s">
        <v>40</v>
      </c>
      <c r="B8" s="43"/>
      <c r="C8" s="16" t="s">
        <v>13</v>
      </c>
      <c r="D8" s="16">
        <v>29</v>
      </c>
      <c r="E8" s="16">
        <v>54</v>
      </c>
      <c r="F8" s="16">
        <v>8</v>
      </c>
      <c r="G8" s="16">
        <v>4</v>
      </c>
      <c r="H8" s="44">
        <f>G8+F8+E8+D8</f>
        <v>95</v>
      </c>
      <c r="I8" s="45"/>
      <c r="J8" s="46"/>
      <c r="K8" s="47"/>
      <c r="L8" s="48">
        <v>4289.66</v>
      </c>
      <c r="M8" s="49"/>
      <c r="N8" s="17">
        <v>5116</v>
      </c>
      <c r="O8" s="17">
        <v>3891.33</v>
      </c>
      <c r="P8" s="17">
        <v>4269.33</v>
      </c>
      <c r="Q8" s="18">
        <f>L8*D8</f>
        <v>124400.14</v>
      </c>
      <c r="R8" s="18">
        <f>E8*N8</f>
        <v>276264</v>
      </c>
      <c r="S8" s="18">
        <f>F8*O8</f>
        <v>31130.64</v>
      </c>
      <c r="T8" s="18">
        <f>G8*P8</f>
        <v>17077.32</v>
      </c>
      <c r="U8" s="17">
        <f>T8+S8+R8+Q8</f>
        <v>448872.10000000003</v>
      </c>
    </row>
    <row r="9" spans="1:21" s="1" customFormat="1" ht="18" customHeight="1">
      <c r="A9" s="50" t="s">
        <v>32</v>
      </c>
      <c r="B9" s="51"/>
      <c r="C9" s="16"/>
      <c r="D9" s="16">
        <v>29</v>
      </c>
      <c r="E9" s="16">
        <v>54</v>
      </c>
      <c r="F9" s="16">
        <v>8</v>
      </c>
      <c r="G9" s="16">
        <v>4</v>
      </c>
      <c r="H9" s="52"/>
      <c r="I9" s="53"/>
      <c r="J9" s="16"/>
      <c r="K9" s="20"/>
      <c r="L9" s="54">
        <v>4386</v>
      </c>
      <c r="M9" s="55"/>
      <c r="N9" s="17">
        <v>5229</v>
      </c>
      <c r="O9" s="17">
        <v>3919</v>
      </c>
      <c r="P9" s="17">
        <v>4356</v>
      </c>
      <c r="Q9" s="18"/>
      <c r="R9" s="18"/>
      <c r="S9" s="18"/>
      <c r="T9" s="18"/>
      <c r="U9" s="19"/>
    </row>
    <row r="10" spans="1:21" s="1" customFormat="1" ht="18" customHeight="1">
      <c r="A10" s="50" t="s">
        <v>33</v>
      </c>
      <c r="B10" s="51"/>
      <c r="C10" s="16"/>
      <c r="D10" s="16">
        <v>29</v>
      </c>
      <c r="E10" s="16">
        <v>54</v>
      </c>
      <c r="F10" s="16">
        <v>8</v>
      </c>
      <c r="G10" s="16">
        <v>4</v>
      </c>
      <c r="H10" s="52"/>
      <c r="I10" s="53"/>
      <c r="J10" s="16"/>
      <c r="K10" s="20"/>
      <c r="L10" s="54">
        <v>4726</v>
      </c>
      <c r="M10" s="55"/>
      <c r="N10" s="17">
        <v>5902</v>
      </c>
      <c r="O10" s="17">
        <v>4171</v>
      </c>
      <c r="P10" s="17">
        <v>4582</v>
      </c>
      <c r="Q10" s="18"/>
      <c r="R10" s="18"/>
      <c r="S10" s="18"/>
      <c r="T10" s="18"/>
      <c r="U10" s="19"/>
    </row>
    <row r="11" spans="1:21" s="1" customFormat="1" ht="18" customHeight="1">
      <c r="A11" s="50" t="s">
        <v>34</v>
      </c>
      <c r="B11" s="51"/>
      <c r="C11" s="16"/>
      <c r="D11" s="16">
        <v>29</v>
      </c>
      <c r="E11" s="16">
        <v>54</v>
      </c>
      <c r="F11" s="16">
        <v>8</v>
      </c>
      <c r="G11" s="16">
        <v>4</v>
      </c>
      <c r="H11" s="52"/>
      <c r="I11" s="53"/>
      <c r="J11" s="16"/>
      <c r="K11" s="20"/>
      <c r="L11" s="54">
        <v>3757</v>
      </c>
      <c r="M11" s="55"/>
      <c r="N11" s="17">
        <v>4217</v>
      </c>
      <c r="O11" s="17">
        <v>3584</v>
      </c>
      <c r="P11" s="17">
        <v>3870</v>
      </c>
      <c r="Q11" s="18"/>
      <c r="R11" s="18"/>
      <c r="S11" s="18"/>
      <c r="T11" s="18"/>
      <c r="U11" s="19"/>
    </row>
    <row r="12" spans="1:21" s="1" customFormat="1" ht="17.25" customHeight="1">
      <c r="A12" s="50" t="s">
        <v>35</v>
      </c>
      <c r="B12" s="51"/>
      <c r="C12" s="16"/>
      <c r="D12" s="16"/>
      <c r="E12" s="16"/>
      <c r="F12" s="16"/>
      <c r="G12" s="16"/>
      <c r="H12" s="52"/>
      <c r="I12" s="53"/>
      <c r="J12" s="16"/>
      <c r="K12" s="20"/>
      <c r="L12" s="61">
        <v>4289.66</v>
      </c>
      <c r="M12" s="62"/>
      <c r="N12" s="19">
        <f>(N11+N10+N9)/3</f>
        <v>5116</v>
      </c>
      <c r="O12" s="19">
        <f>(O11+O10+O9)/3</f>
        <v>3891.3333333333335</v>
      </c>
      <c r="P12" s="19">
        <f>(P11+P10+P9)/3</f>
        <v>4269.333333333333</v>
      </c>
      <c r="Q12" s="18"/>
      <c r="R12" s="18"/>
      <c r="S12" s="18"/>
      <c r="T12" s="18"/>
      <c r="U12" s="19"/>
    </row>
    <row r="13" spans="1:21" s="1" customFormat="1" ht="23.25" customHeight="1">
      <c r="A13" s="63" t="s">
        <v>7</v>
      </c>
      <c r="B13" s="64"/>
      <c r="C13" s="6"/>
      <c r="D13" s="6"/>
      <c r="E13" s="6"/>
      <c r="F13" s="6"/>
      <c r="G13" s="6"/>
      <c r="H13" s="65"/>
      <c r="I13" s="66"/>
      <c r="J13" s="65"/>
      <c r="K13" s="66"/>
      <c r="L13" s="67"/>
      <c r="M13" s="68"/>
      <c r="N13" s="9"/>
      <c r="O13" s="9"/>
      <c r="P13" s="9"/>
      <c r="Q13" s="5"/>
      <c r="R13" s="5"/>
      <c r="S13" s="5"/>
      <c r="T13" s="5"/>
      <c r="U13" s="19">
        <f>SUM(U8)</f>
        <v>448872.10000000003</v>
      </c>
    </row>
    <row r="14" spans="1:21" s="1" customFormat="1" ht="22.5" customHeight="1">
      <c r="A14" s="56" t="s">
        <v>36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1" customFormat="1" ht="12.75" customHeight="1">
      <c r="A15" s="7" t="s">
        <v>37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3"/>
    </row>
    <row r="16" spans="1:21" s="1" customFormat="1" ht="13.5" customHeight="1">
      <c r="A16" s="7" t="s">
        <v>38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3"/>
    </row>
    <row r="17" spans="1:21" s="1" customFormat="1" ht="36" customHeight="1" hidden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14"/>
      <c r="R17" s="14"/>
      <c r="S17" s="14"/>
      <c r="T17" s="14"/>
      <c r="U17" s="3"/>
    </row>
    <row r="18" spans="1:21" s="1" customFormat="1" ht="17.25" customHeight="1">
      <c r="A18" s="7" t="s">
        <v>39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3"/>
    </row>
    <row r="19" ht="0.75" customHeight="1">
      <c r="B19" s="1"/>
    </row>
    <row r="20" spans="1:21" ht="15.75">
      <c r="A20" s="60" t="s">
        <v>41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</row>
    <row r="21" spans="1:2" ht="12.75">
      <c r="A21" t="s">
        <v>44</v>
      </c>
      <c r="B21" s="1"/>
    </row>
    <row r="22" ht="8.25" customHeight="1">
      <c r="B22" s="1"/>
    </row>
    <row r="23" ht="12.75">
      <c r="B23" s="1"/>
    </row>
  </sheetData>
  <sheetProtection/>
  <mergeCells count="41">
    <mergeCell ref="L12:M12"/>
    <mergeCell ref="A12:B12"/>
    <mergeCell ref="H9:I9"/>
    <mergeCell ref="L9:M9"/>
    <mergeCell ref="A2:P2"/>
    <mergeCell ref="H13:I13"/>
    <mergeCell ref="G4:G6"/>
    <mergeCell ref="H4:K6"/>
    <mergeCell ref="L13:M13"/>
    <mergeCell ref="L4:P4"/>
    <mergeCell ref="A1:U1"/>
    <mergeCell ref="F4:F6"/>
    <mergeCell ref="A10:B10"/>
    <mergeCell ref="A11:B11"/>
    <mergeCell ref="H12:I12"/>
    <mergeCell ref="U4:U5"/>
    <mergeCell ref="L5:M5"/>
    <mergeCell ref="Q5:Q6"/>
    <mergeCell ref="R5:R6"/>
    <mergeCell ref="S5:S6"/>
    <mergeCell ref="A3:U3"/>
    <mergeCell ref="A4:B6"/>
    <mergeCell ref="C4:C6"/>
    <mergeCell ref="D4:D6"/>
    <mergeCell ref="J8:K8"/>
    <mergeCell ref="L8:M8"/>
    <mergeCell ref="A9:B9"/>
    <mergeCell ref="H10:I10"/>
    <mergeCell ref="H11:I11"/>
    <mergeCell ref="L11:M11"/>
    <mergeCell ref="L10:M10"/>
    <mergeCell ref="A13:B13"/>
    <mergeCell ref="E4:E6"/>
    <mergeCell ref="J13:K13"/>
    <mergeCell ref="T5:T6"/>
    <mergeCell ref="A20:U20"/>
    <mergeCell ref="L6:P6"/>
    <mergeCell ref="A14:U14"/>
    <mergeCell ref="A17:P17"/>
    <mergeCell ref="A8:B8"/>
    <mergeCell ref="H8:I8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9"/>
  <sheetViews>
    <sheetView zoomScalePageLayoutView="0" workbookViewId="0" topLeftCell="A2">
      <selection activeCell="M15" sqref="M15"/>
    </sheetView>
  </sheetViews>
  <sheetFormatPr defaultColWidth="9.00390625" defaultRowHeight="12.75"/>
  <cols>
    <col min="1" max="1" width="13.25390625" style="0" customWidth="1"/>
    <col min="2" max="2" width="18.75390625" style="0" customWidth="1"/>
    <col min="3" max="3" width="7.375" style="0" customWidth="1"/>
    <col min="4" max="4" width="9.125" style="0" customWidth="1"/>
    <col min="5" max="5" width="9.375" style="0" customWidth="1"/>
    <col min="6" max="6" width="10.00390625" style="0" customWidth="1"/>
    <col min="7" max="7" width="10.625" style="0" customWidth="1"/>
    <col min="8" max="8" width="5.00390625" style="0" customWidth="1"/>
    <col min="9" max="9" width="3.00390625" style="0" customWidth="1"/>
    <col min="10" max="10" width="6.375" style="0" hidden="1" customWidth="1"/>
    <col min="11" max="11" width="6.625" style="0" hidden="1" customWidth="1"/>
    <col min="12" max="12" width="5.125" style="0" customWidth="1"/>
    <col min="13" max="13" width="4.25390625" style="0" customWidth="1"/>
    <col min="14" max="14" width="9.25390625" style="0" customWidth="1"/>
    <col min="15" max="16" width="9.125" style="0" customWidth="1"/>
    <col min="17" max="17" width="9.00390625" style="0" customWidth="1"/>
    <col min="18" max="18" width="8.875" style="0" customWidth="1"/>
    <col min="19" max="20" width="8.375" style="0" customWidth="1"/>
    <col min="21" max="21" width="12.625" style="0" customWidth="1"/>
  </cols>
  <sheetData>
    <row r="1" spans="1:21" s="1" customFormat="1" ht="39.75" customHeight="1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11"/>
      <c r="R1" s="11"/>
      <c r="S1" s="11"/>
      <c r="T1" s="11"/>
      <c r="U1" s="3"/>
    </row>
    <row r="2" spans="1:21" s="1" customFormat="1" ht="15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2"/>
      <c r="R2" s="12"/>
      <c r="S2" s="12"/>
      <c r="T2" s="12"/>
      <c r="U2" s="3"/>
    </row>
    <row r="3" spans="1:21" s="1" customFormat="1" ht="17.25" customHeight="1">
      <c r="A3" s="26" t="s">
        <v>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 s="1" customFormat="1" ht="16.5" customHeight="1">
      <c r="A4" s="28" t="s">
        <v>4</v>
      </c>
      <c r="B4" s="29"/>
      <c r="C4" s="34" t="s">
        <v>1</v>
      </c>
      <c r="D4" s="35" t="s">
        <v>15</v>
      </c>
      <c r="E4" s="35" t="s">
        <v>16</v>
      </c>
      <c r="F4" s="35" t="s">
        <v>17</v>
      </c>
      <c r="G4" s="35" t="s">
        <v>18</v>
      </c>
      <c r="H4" s="34" t="s">
        <v>14</v>
      </c>
      <c r="I4" s="34"/>
      <c r="J4" s="34"/>
      <c r="K4" s="34"/>
      <c r="L4" s="38"/>
      <c r="M4" s="38"/>
      <c r="N4" s="38"/>
      <c r="O4" s="38"/>
      <c r="P4" s="38"/>
      <c r="Q4" s="15"/>
      <c r="R4" s="15"/>
      <c r="S4" s="15"/>
      <c r="T4" s="15"/>
      <c r="U4" s="35" t="s">
        <v>2</v>
      </c>
    </row>
    <row r="5" spans="1:21" s="1" customFormat="1" ht="60.75" customHeight="1">
      <c r="A5" s="30"/>
      <c r="B5" s="31"/>
      <c r="C5" s="34"/>
      <c r="D5" s="36"/>
      <c r="E5" s="36"/>
      <c r="F5" s="36"/>
      <c r="G5" s="36"/>
      <c r="H5" s="34"/>
      <c r="I5" s="34"/>
      <c r="J5" s="34"/>
      <c r="K5" s="34"/>
      <c r="L5" s="38" t="s">
        <v>9</v>
      </c>
      <c r="M5" s="38"/>
      <c r="N5" s="5" t="s">
        <v>10</v>
      </c>
      <c r="O5" s="5" t="s">
        <v>11</v>
      </c>
      <c r="P5" s="5" t="s">
        <v>12</v>
      </c>
      <c r="Q5" s="38" t="s">
        <v>9</v>
      </c>
      <c r="R5" s="38" t="s">
        <v>20</v>
      </c>
      <c r="S5" s="38" t="s">
        <v>21</v>
      </c>
      <c r="T5" s="38" t="s">
        <v>22</v>
      </c>
      <c r="U5" s="37"/>
    </row>
    <row r="6" spans="1:21" s="1" customFormat="1" ht="30.75" customHeight="1">
      <c r="A6" s="32"/>
      <c r="B6" s="33"/>
      <c r="C6" s="34"/>
      <c r="D6" s="37"/>
      <c r="E6" s="37"/>
      <c r="F6" s="37"/>
      <c r="G6" s="37"/>
      <c r="H6" s="34"/>
      <c r="I6" s="34"/>
      <c r="J6" s="34"/>
      <c r="K6" s="34"/>
      <c r="L6" s="39" t="s">
        <v>19</v>
      </c>
      <c r="M6" s="40"/>
      <c r="N6" s="40"/>
      <c r="O6" s="40"/>
      <c r="P6" s="41"/>
      <c r="Q6" s="38"/>
      <c r="R6" s="38"/>
      <c r="S6" s="38"/>
      <c r="T6" s="38"/>
      <c r="U6" s="2" t="s">
        <v>0</v>
      </c>
    </row>
    <row r="7" spans="1:21" s="1" customFormat="1" ht="12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 t="s">
        <v>10</v>
      </c>
      <c r="R7" s="5" t="s">
        <v>10</v>
      </c>
      <c r="S7" s="5" t="s">
        <v>10</v>
      </c>
      <c r="T7" s="5" t="s">
        <v>10</v>
      </c>
      <c r="U7" s="4"/>
    </row>
    <row r="8" spans="1:21" s="1" customFormat="1" ht="267.75" customHeight="1">
      <c r="A8" s="69" t="s">
        <v>23</v>
      </c>
      <c r="B8" s="70"/>
      <c r="C8" s="16" t="s">
        <v>13</v>
      </c>
      <c r="D8" s="16">
        <v>18</v>
      </c>
      <c r="E8" s="16">
        <v>18</v>
      </c>
      <c r="F8" s="16">
        <v>12</v>
      </c>
      <c r="G8" s="16">
        <v>8</v>
      </c>
      <c r="H8" s="44">
        <v>56</v>
      </c>
      <c r="I8" s="45"/>
      <c r="J8" s="46"/>
      <c r="K8" s="47"/>
      <c r="L8" s="48">
        <v>5043.33</v>
      </c>
      <c r="M8" s="49"/>
      <c r="N8" s="17">
        <v>6438.67</v>
      </c>
      <c r="O8" s="17">
        <v>4610.33</v>
      </c>
      <c r="P8" s="17">
        <v>5054.33</v>
      </c>
      <c r="Q8" s="18">
        <f>D8*L8</f>
        <v>90779.94</v>
      </c>
      <c r="R8" s="18">
        <f>E8*N8</f>
        <v>115896.06</v>
      </c>
      <c r="S8" s="18">
        <f>F8*O8</f>
        <v>55323.96</v>
      </c>
      <c r="T8" s="18">
        <f>G8*P8</f>
        <v>40434.64</v>
      </c>
      <c r="U8" s="17">
        <f>Q8+R8+S8+T8</f>
        <v>302434.6</v>
      </c>
    </row>
    <row r="9" spans="1:21" s="1" customFormat="1" ht="23.25" customHeight="1">
      <c r="A9" s="63" t="s">
        <v>7</v>
      </c>
      <c r="B9" s="64"/>
      <c r="C9" s="6"/>
      <c r="D9" s="6"/>
      <c r="E9" s="6"/>
      <c r="F9" s="6"/>
      <c r="G9" s="6"/>
      <c r="H9" s="65"/>
      <c r="I9" s="66"/>
      <c r="J9" s="65"/>
      <c r="K9" s="66"/>
      <c r="L9" s="67"/>
      <c r="M9" s="68"/>
      <c r="N9" s="9"/>
      <c r="O9" s="9"/>
      <c r="P9" s="9"/>
      <c r="Q9" s="5"/>
      <c r="R9" s="5"/>
      <c r="S9" s="5"/>
      <c r="T9" s="5"/>
      <c r="U9" s="19">
        <f>SUM(U8)</f>
        <v>302434.6</v>
      </c>
    </row>
    <row r="10" spans="1:21" s="1" customFormat="1" ht="22.5" customHeight="1">
      <c r="A10" s="56" t="s">
        <v>24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1" customFormat="1" ht="12.75" customHeight="1">
      <c r="A11" s="7" t="s">
        <v>26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3"/>
    </row>
    <row r="12" spans="1:21" s="1" customFormat="1" ht="19.5" customHeight="1">
      <c r="A12" s="7" t="s">
        <v>27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3"/>
    </row>
    <row r="13" spans="1:21" s="1" customFormat="1" ht="36" customHeight="1" hidden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9"/>
      <c r="N13" s="59"/>
      <c r="O13" s="59"/>
      <c r="P13" s="59"/>
      <c r="Q13" s="13"/>
      <c r="R13" s="13"/>
      <c r="S13" s="13"/>
      <c r="T13" s="13"/>
      <c r="U13" s="3"/>
    </row>
    <row r="14" spans="1:21" s="1" customFormat="1" ht="18" customHeight="1">
      <c r="A14" s="7" t="s">
        <v>28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3"/>
    </row>
    <row r="15" ht="12.75">
      <c r="B15" s="1"/>
    </row>
    <row r="16" spans="1:20" ht="12.75">
      <c r="A16" s="71" t="s">
        <v>5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10"/>
      <c r="R16" s="10"/>
      <c r="S16" s="10"/>
      <c r="T16" s="10"/>
    </row>
    <row r="17" spans="1:2" ht="12.75">
      <c r="A17" t="s">
        <v>6</v>
      </c>
      <c r="B17" s="1"/>
    </row>
    <row r="18" ht="12.75">
      <c r="B18" s="1"/>
    </row>
    <row r="19" ht="12.75">
      <c r="B19" s="1"/>
    </row>
  </sheetData>
  <sheetProtection/>
  <mergeCells count="29">
    <mergeCell ref="Q5:Q6"/>
    <mergeCell ref="R5:R6"/>
    <mergeCell ref="S5:S6"/>
    <mergeCell ref="T5:T6"/>
    <mergeCell ref="A16:P16"/>
    <mergeCell ref="A1:P1"/>
    <mergeCell ref="A2:P2"/>
    <mergeCell ref="A3:U3"/>
    <mergeCell ref="C4:C6"/>
    <mergeCell ref="L9:M9"/>
    <mergeCell ref="A10:U10"/>
    <mergeCell ref="U4:U5"/>
    <mergeCell ref="A9:B9"/>
    <mergeCell ref="A13:P13"/>
    <mergeCell ref="H8:I8"/>
    <mergeCell ref="H4:K6"/>
    <mergeCell ref="L4:P4"/>
    <mergeCell ref="D4:D6"/>
    <mergeCell ref="E4:E6"/>
    <mergeCell ref="F4:F6"/>
    <mergeCell ref="G4:G6"/>
    <mergeCell ref="L6:P6"/>
    <mergeCell ref="H9:I9"/>
    <mergeCell ref="J9:K9"/>
    <mergeCell ref="A4:B6"/>
    <mergeCell ref="A8:B8"/>
    <mergeCell ref="L5:M5"/>
    <mergeCell ref="J8:K8"/>
    <mergeCell ref="L8:M8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2017-04-13T06:49:29Z</cp:lastPrinted>
  <dcterms:created xsi:type="dcterms:W3CDTF">2009-12-09T07:16:31Z</dcterms:created>
  <dcterms:modified xsi:type="dcterms:W3CDTF">2017-04-13T06:57:06Z</dcterms:modified>
  <cp:category/>
  <cp:version/>
  <cp:contentType/>
  <cp:contentStatus/>
</cp:coreProperties>
</file>