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0"/>
  </bookViews>
  <sheets>
    <sheet name="Долгосрочн. прогр 2011" sheetId="1" r:id="rId1"/>
    <sheet name="Вед прогр 2011" sheetId="2" r:id="rId2"/>
    <sheet name="Прочие 2011" sheetId="3" r:id="rId3"/>
  </sheets>
  <definedNames/>
  <calcPr fullCalcOnLoad="1"/>
</workbook>
</file>

<file path=xl/sharedStrings.xml><?xml version="1.0" encoding="utf-8"?>
<sst xmlns="http://schemas.openxmlformats.org/spreadsheetml/2006/main" count="259" uniqueCount="192">
  <si>
    <t>Долгосрочная целевая программа "Профилактика правонарушений в городе Югорске на 2011-2013 годы"</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</si>
  <si>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</si>
  <si>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</si>
  <si>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</si>
  <si>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</si>
  <si>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</si>
  <si>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t>Постановление администрации города Югорска  от 21.12.2009 года № 2294  (с изменениями от 25.11.2010 № 2184)</t>
  </si>
  <si>
    <t>строительство и реконструкция дорог</t>
  </si>
  <si>
    <t>строительство и реконструкция дорог- 5,66 км</t>
  </si>
  <si>
    <t>строительство и реконструкция дорог- 15,17 км</t>
  </si>
  <si>
    <t>РЕЕСТР ИНВЕСТИЦИОННЫХ И КОМПЛЕКСНЫХ ПРОГРАММ 2010 год</t>
  </si>
  <si>
    <t>"Создание условий для улучшения качества предоставления коммунальных услуг в городе Югорске на 2011 год"</t>
  </si>
  <si>
    <t>Обеспечение населения города Югорска коммунальными услугами нормативного</t>
  </si>
  <si>
    <t>"Мероприятия по обеспечению инженерной инфраструктурой участков, предназначенных для жилищного строительства в городе Югорске на 2011 год"</t>
  </si>
  <si>
    <t>Сездание условий для увеличения объемов жилищного строительства путем обеспечения объектами инженерной инфраструктуры территорий, предназначенных для жилищного строительства</t>
  </si>
  <si>
    <r>
      <t>Показатели непосредственных результатов:</t>
    </r>
    <r>
      <rPr>
        <b/>
        <sz val="9"/>
        <rFont val="Times New Roman"/>
        <family val="1"/>
      </rPr>
      <t xml:space="preserve">
</t>
    </r>
    <r>
      <rPr>
        <sz val="9"/>
        <rFont val="Times New Roman"/>
        <family val="1"/>
      </rPr>
      <t xml:space="preserve">1. Расширение ВОС - доведение строительства объекта до 82,5 % готовности,
2. Расширение КОС - 7000 - доведение строительства объекта до 80,5 % готовности,
3. Выполнение проектных работ и начало строительства сетей канализации (по ул. Заводской от ул. Студенческой до Художественно - эстетической школы).
</t>
    </r>
    <r>
      <rPr>
        <b/>
        <u val="single"/>
        <sz val="9"/>
        <rFont val="Times New Roman"/>
        <family val="1"/>
      </rPr>
      <t>Конечные результаты реализации</t>
    </r>
    <r>
      <rPr>
        <b/>
        <sz val="9"/>
        <rFont val="Times New Roman"/>
        <family val="1"/>
      </rPr>
      <t>:</t>
    </r>
    <r>
      <rPr>
        <sz val="9"/>
        <rFont val="Times New Roman"/>
        <family val="1"/>
      </rPr>
      <t xml:space="preserve">
1. Улучшение качества подаваемой потребителю питьевой воды с 81,9 % до 82,5 %
2. Улучшение качества очистки сточных вод с 79,7 % до 80,5 %</t>
    </r>
  </si>
  <si>
    <r>
      <t xml:space="preserve">Показатели непосредственных результатов:
</t>
    </r>
    <r>
      <rPr>
        <sz val="9"/>
        <rFont val="Times New Roman"/>
        <family val="1"/>
      </rPr>
      <t>1. Завершение работ по строительству сетей водоснабжения 16 мкр., водоснабжения и канализации 13 мкр.
2. Завершения проектирования для строительства комплекса инженерных сетей в 5а мкр., сетей водоснабжения и канализации микрорайона индивидуальной застройки в Югорске-2.
3. Продолжение работ по строительству сетей канализации в 3 мкр., напорной канализационной сети от 16 мкр. и комплекса инженерных сетей в 14 мкр.</t>
    </r>
    <r>
      <rPr>
        <b/>
        <u val="single"/>
        <sz val="9"/>
        <rFont val="Times New Roman"/>
        <family val="1"/>
      </rPr>
      <t xml:space="preserve">
Конечные результаты реализации:</t>
    </r>
    <r>
      <rPr>
        <sz val="9"/>
        <rFont val="Times New Roman"/>
        <family val="1"/>
      </rPr>
      <t xml:space="preserve">
1. Обеспечение сетями водоснабжения жителей 16 и 13 мкр.
2. Обеспечение сетями канализации 13 мкр.
3. Обеспечение ПСД строительства инженерных сетей в 5а мкр., сетей водоснабжения и канализации микрорайона индивидуальной застройки в Югорске - 2.
4 Увеличение процента готовности объектов канализации в 3 мкр., напорной канализационной сети в 16 мкр. и комплекса инженерных сетей в 14 мкр.</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</si>
  <si>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</si>
  <si>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"Стимулирование жилищного строительства в городе Югорске (строительство) на 2011 год"</t>
  </si>
  <si>
    <t>Улучшение жилищных условий граждан города Югорска</t>
  </si>
  <si>
    <r>
      <t xml:space="preserve">Показатели непосредственных результатов:
</t>
    </r>
    <r>
      <rPr>
        <sz val="9"/>
        <rFont val="Times New Roman"/>
        <family val="1"/>
      </rPr>
      <t xml:space="preserve">1. Ввод в эксплуатацию 120 жилых помещений общей площадью 5 912,28 кв. метров.
</t>
    </r>
    <r>
      <rPr>
        <b/>
        <u val="single"/>
        <sz val="9"/>
        <rFont val="Times New Roman"/>
        <family val="1"/>
      </rPr>
      <t xml:space="preserve">Показатели конечных результатов:
</t>
    </r>
    <r>
      <rPr>
        <sz val="9"/>
        <rFont val="Times New Roman"/>
        <family val="1"/>
      </rPr>
      <t>Улучшение жилищных условий 120 семей города Югорска.</t>
    </r>
  </si>
  <si>
    <t>"Капитальный ремонт многоквартирных домов на 2011 год"</t>
  </si>
  <si>
    <t>Приказ ДЖКиСК № 35 от 12.07.2012</t>
  </si>
  <si>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</si>
  <si>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t>"Наш дом" на 2011 - 2013 годы"</t>
  </si>
  <si>
    <r>
      <t xml:space="preserve">Показатели непосредственных результатов:
</t>
    </r>
    <r>
      <rPr>
        <sz val="9"/>
        <rFont val="Times New Roman"/>
        <family val="1"/>
      </rPr>
      <t xml:space="preserve">1. Капитальный ремонт многоквартирных домов.
2. Увеличение количества благоустроенных дворовых территорий.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2. Увеличение доли софинансирования за счет средств собственников помещений.
3. Увеличение доли благоустроенных дворовых территорий.</t>
    </r>
  </si>
  <si>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</si>
  <si>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</si>
  <si>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</si>
  <si>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</si>
  <si>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</si>
  <si>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</si>
  <si>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</si>
  <si>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</si>
  <si>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</si>
  <si>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</si>
  <si>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</si>
  <si>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</si>
  <si>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</si>
  <si>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</si>
  <si>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</si>
  <si>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</si>
  <si>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</si>
  <si>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</si>
  <si>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"Совершенствование и развитие сети автомобильных дорог в городе Югорске на 2008 – 2011"</t>
  </si>
  <si>
    <t>"Развитие малого и среднего предпринимательства на территории города Югорска на  2009 - 2011 годы"</t>
  </si>
  <si>
    <t>Формирование городской среды, благоприятной для проживания населения</t>
  </si>
  <si>
    <t>благоустройство - 85040,7 кв.м</t>
  </si>
  <si>
    <t>благоустройство - 94831,8 кв.м</t>
  </si>
  <si>
    <t>благоустройство - 128363 кв.м</t>
  </si>
  <si>
    <t>благоустройство- 176070,2 кв. м</t>
  </si>
  <si>
    <t>благоустройство- 154403,1 кв.м</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</si>
  <si>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</si>
  <si>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</si>
  <si>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РЕЕСТР ДОЛГОСРОЧНЫХ ЦЕЛЕВЫХ ПРОГРАММ  2011 год</t>
  </si>
  <si>
    <t>«Комплексное благоустройство и озеленение города Югорска на 2007-2011 годы»</t>
  </si>
  <si>
    <t>Создание условий для устойчивого развития малого и среднего предпринимательства, как важнейшего фактора политической и социальной стабильности, обеспечивающего повышение конкурентноспособности экономики города Югорска</t>
  </si>
  <si>
    <t>Общий объем финансирования программы</t>
  </si>
  <si>
    <t>год</t>
  </si>
  <si>
    <t>финансирование в приорттетном порядке</t>
  </si>
  <si>
    <t>потребность в дополнительном финансировании</t>
  </si>
  <si>
    <t>строительство и реконструкция дорог- 0,26 км</t>
  </si>
  <si>
    <t>РЕЕСТР ВЕДОМСТВЕННЫХ ЦЕЛЕВЫХ ПРОГРАММ 2011 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</si>
  <si>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</si>
  <si>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</si>
  <si>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"Общее, дошкольное и дополнительное образование детей города Югорска на 2011-2013 годы"</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</si>
  <si>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</si>
  <si>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</si>
  <si>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</si>
  <si>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</si>
  <si>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1. Увеличение числа субъектов малого и среднего предпринимательства.
2. Увеличение количества созданных рабочих мест.
3. Увеличение объем оборота.
4. Увеличение суммы налоговых отчислений в бюджеты всех уровней.</t>
  </si>
  <si>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</si>
  <si>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</si>
  <si>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</si>
  <si>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</si>
  <si>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</si>
  <si>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 Решение Думы города Югорска от 25.02.2011 № 25</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</si>
  <si>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</si>
  <si>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</si>
  <si>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</si>
  <si>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</si>
  <si>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</si>
  <si>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</si>
  <si>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</si>
  <si>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«Основные направления развития в области управления и распоряжения собственностью муниципального образования городской округ город Югорск на 2010 – 2012 годы»</t>
  </si>
  <si>
    <t>Повышение эффективности использования муниципального имущества</t>
  </si>
  <si>
    <t>1. Повышение доходности использования муниципального имущества.
2. Обновление сведений о муниципальном имуществе.
3. 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</si>
  <si>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</si>
  <si>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</si>
  <si>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</si>
  <si>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</si>
  <si>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Создание благоприятных условий проживания в многоквартирных домах, повышение потребительского качества жилищного фонда города:
- проведение ремонта в 11 домах, общей площадью 19973,6 кв.м,
- установка приборов учета по тепловой энергии, холодному и горячему водоснабжению, электроэнергии.</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</si>
  <si>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</si>
  <si>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</si>
  <si>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</si>
  <si>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</si>
  <si>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</si>
  <si>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ЮТЭК-Югорск "Строительство и модернизация электросетевого хозяйства города Югорска"</t>
  </si>
  <si>
    <t xml:space="preserve">Решение Думы города Югорска от 26.11.2008 № 112
</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</si>
  <si>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</si>
  <si>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</si>
  <si>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</si>
  <si>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</si>
  <si>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1. Обеспечение надежности работы систем электроснабжения в соответствии с нормативными требованиями.
2. Обеспечение соблюдения нормативных требований категорийности электроснабжения и качества поставляемой потребителям электрической энергии.
3. Обеспечение электроснабжения вновь вводимых объектов капитального строительства.</t>
  </si>
  <si>
    <t>1. Обеспечение инженерными коммуникациями и производственными мощностями застраиваемых жилых микрорайонов муниципального образования.
2. Выполнение мероприятий по обеспечению надежности работы систем электроснабжения.
3. Обеспечение электроснабжения населения надлежащего качества и в необходимых объемах.
4. Снижение технологических потерь электроэнергии.</t>
  </si>
  <si>
    <t>«Капитальный ремонт многоквартирных домов в городе Югорске на 2010 - 2011годы»</t>
  </si>
  <si>
    <t>Постановление администрации города Югорска от 6.04.2010 года № 544 (с изменениями от 18.11.2010 № 2138, от 10.02.2011 № 214)</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</si>
  <si>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</si>
  <si>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</si>
  <si>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</si>
  <si>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</si>
  <si>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</si>
  <si>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</si>
  <si>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</si>
  <si>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</si>
  <si>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Долгосрочная целевая программа "Профилактика экстремизма, гармонизация межэтнических и межкультурных отношений, укрепление толерантности в городе Югорске на 2011 - 2013 годы"</t>
  </si>
  <si>
    <t>Постановление администрации города Югорска от 14.06.2011 № 1215</t>
  </si>
  <si>
    <t>Долгосрочная целевая программа "Энергосбережение и повышение энергетической эффективности города Югорска на 2010 - 2012 годы"</t>
  </si>
  <si>
    <t>Постановление администрации города Югорска от 14.10.2010 № 1875а</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</si>
  <si>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</si>
  <si>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</si>
  <si>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</si>
  <si>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</si>
  <si>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</si>
  <si>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</si>
  <si>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</si>
  <si>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</si>
  <si>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</si>
  <si>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</si>
  <si>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</si>
  <si>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</si>
  <si>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</si>
  <si>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Долгосрочная целевая программа "Модернизация здравоохранения города Югорска на 2011 - 2013 годы"</t>
  </si>
  <si>
    <t>Долгосрочная целевая программа "Обеспечение жильем молодых семей на территории муниципального образования городской округ город Югорск на 2011 - 2013 годы"</t>
  </si>
  <si>
    <t>Постановление администрации города Югорска от 15.08.2011 № 1726</t>
  </si>
  <si>
    <t>Улучшение жилищных условий молодых семей, признанных в установленном порядке нуждающимися в улучшении жилищных условий</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</si>
  <si>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</si>
  <si>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Постановление администрации города Югорска от 23.05.2011 № 1018 (с изменениями от 11.08.2011 № 1705)</t>
  </si>
  <si>
    <t>Долгосрочная целевая программа "Градостроительная документация территориального планирования города Югорска на 201 - 2015 годы"</t>
  </si>
  <si>
    <t>Постановление администрации города Югорска от 17.11.2010 № 2024 (с измененими от 25.08.2011 № 1804)</t>
  </si>
  <si>
    <t>Постановление администрации города Югорска от 9.11.2010 № 2024 (с изменениями от 10.03.2011 № 422, 16.08.2011 № 1731)</t>
  </si>
  <si>
    <t>Приказ Управления образования № 588 от 10.11.2011 (с изменениями от 4.03.2011 № 111, от 20.05.2011 №303, от 30.08.2011 № 481)</t>
  </si>
  <si>
    <t>"Стимулирование жилищного строительства в городе Югорске на 2011 год (приобретение)"</t>
  </si>
  <si>
    <t>Постановление администрации города Югорска  от 9.11.2009 года № 1939 (с изменениями от 29.06.2010 года № 1133, от 17.11.2010 № 2128, от 15.03.2011 № 452, от 26.04.2011 № 800, от 1.09.2011 № 1847)</t>
  </si>
  <si>
    <t>"Развитие дополнительного образования детей в спортивной школе города Югорска на 2011 - 2013 годы"</t>
  </si>
  <si>
    <t>Приказ Управления по физической культуре, спорту, работе с детьми и молодежью № 95 от 30.08.2011</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</si>
  <si>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</si>
  <si>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</si>
  <si>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t>Приказ ДЖКиСК № 18 от 18.05.2011 (с изменениями от 16.08.2011 № 60)</t>
  </si>
  <si>
    <t>2007-2010</t>
  </si>
  <si>
    <r>
      <t xml:space="preserve">Показатели непосредственных результатов:
</t>
    </r>
    <r>
      <rPr>
        <sz val="9"/>
        <rFont val="Times New Roman"/>
        <family val="1"/>
      </rPr>
      <t xml:space="preserve">1. Снижение непригодного и аварийного жилья в городе Югорске на 2130,8 кв. м.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
</t>
    </r>
    <r>
      <rPr>
        <b/>
        <u val="single"/>
        <sz val="9"/>
        <rFont val="Times New Roman"/>
        <family val="1"/>
      </rPr>
      <t xml:space="preserve">Показатели конечных результатов:
</t>
    </r>
    <r>
      <rPr>
        <sz val="9"/>
        <rFont val="Times New Roman"/>
        <family val="1"/>
      </rPr>
      <t>1. Приобретение 45 жилых помещений общей площадью 2130,8кв. метра, в сданных в эксплуатацию многоквартирных жилых домах города Югорска.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t>
    </r>
  </si>
  <si>
    <t>Постановление администрации города Югорска от 7.06.2011 № 1179 (с изменениями от 15.09.2011 № 1952)</t>
  </si>
  <si>
    <t xml:space="preserve">В итоги не вошла долгосрочная целевая программа "Энергосбережение и повышение энергетической эффективности города Югорска </t>
  </si>
  <si>
    <t>на 2010 - 2012 годы"</t>
  </si>
  <si>
    <t>Постановление администрации города Югорска от 13.11.2010 № 2055 (с изменениями от 2.02.2011 № 164, от 4.05.2011 № 856, от 13.07.2011 № 1493от 19..09.2011 № 1986)</t>
  </si>
  <si>
    <t>Приказ ДЖКиСК № 32 от 26.06.2010 (с изменениями от 22.09.2011 № 68)</t>
  </si>
  <si>
    <t>Приказ Управления образования № 588 от 10.11.2010 (с изменениями от 10.03.2011 № 117, от 30.08.2011 № 481, от 28.09.2011 № 533)</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</si>
  <si>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  Решение Думы города Югорска от 25.02.2011  № 27
Решение Думы города Югорска от 28.06.2011  № 73</t>
  </si>
  <si>
    <t>Решение Думы города Югорска от 12.12.2008 № 118
Решение Думы города Югорска от 26.02.2010 № 17
Решение Думы города Югорска от 30.11.2010 № 107
Решение Думы города Югорска от 25.02.2011 № 23
Решение Думы города Югорска от 29.09.2011 № 91</t>
  </si>
  <si>
    <t>Приказ ДЖКиСК № 11 от 8.04.2011 (с изменениями от 10.10.2011 № 79)</t>
  </si>
  <si>
    <t>Приказ ДЖКиСК № 33 от 28.06.2011 (с изменениями от 10.10.2011 № 78)</t>
  </si>
  <si>
    <t>Постановление администрации города Югорска от 27 июня 2011 года № 1368 (с изменениями от 16.08.2011 № 1730, от 21.10.2011 №2291)</t>
  </si>
  <si>
    <t>Долгосрочная целевая программа "Развитие малого и среднего предпринимательства на территории города Югорска на 2012-2015 годы"</t>
  </si>
  <si>
    <t>Постановление администрации города Югорска от 24.10.2011 № 2295</t>
  </si>
  <si>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</si>
  <si>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r>
      <t xml:space="preserve">Показатели непосредственных результатов:
</t>
    </r>
    <r>
      <rPr>
        <sz val="9"/>
        <rFont val="Times New Roman"/>
        <family val="1"/>
      </rPr>
      <t xml:space="preserve">1. Увеличение количество Субъектов малого и среднего предпринимательства на 6%,
2. Рост оборота малых и средних предприятий на 16%,
3. Увеличение среднесписочной численности работников малых и средних предприятий города на 18 %.
</t>
    </r>
    <r>
      <rPr>
        <b/>
        <u val="single"/>
        <sz val="9"/>
        <rFont val="Times New Roman"/>
        <family val="1"/>
      </rPr>
      <t xml:space="preserve">Показатели конечных результатов:
</t>
    </r>
    <r>
      <rPr>
        <sz val="9"/>
        <rFont val="Times New Roman"/>
        <family val="1"/>
      </rPr>
      <t>1. Количество субъектов малого и среднего предпринимательства не менее 432 единицы на 10 тыс. населения,
2. Доля среднесписочной численности занятых на малых и средних предприятиях в общей численности работающих - 17%.
3. Оборот предприятий малого и среднего предпринимательства на 1 жителя города - 151,5 тыс. рублей в год.</t>
    </r>
  </si>
  <si>
    <t>Долгосрочная целевая программа "Формирование доступной среды жизнедеятельности для инвалидов и маломобильных групп населения в городе Югорске на 2011-2015 годы"</t>
  </si>
  <si>
    <t>Постановление администрации города Югорска от 26.10.2011 № 2333</t>
  </si>
  <si>
    <t>Создание для инвалидов и других маломобильных групп населения города Югорска доступной и комфортной среды жизнедеятельности</t>
  </si>
  <si>
    <t>Приказ Департамента жилищно - коммунального и стрительного комплекса № 73 от 22.09.2010 (с изменениями приказ № 107 от 12.11.2010, № 133 от 28.12.2010, № 10 от 5.04.2011, от 30.08.2011 № 62, от 27.10.2011 №94)</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</si>
  <si>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</si>
  <si>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Постановление администрации города Югорска от 13.11.2010 № 2059 (с изменениями от 1 ноября 2011 года № 2388)</t>
  </si>
  <si>
    <t>Постановление администрации города Югорска от 16.11.2010 № 2093 (с изменениями от 17.12.2010 № 2351, от 13.05.2011 № 944, от 31.10.2011 № 2386)</t>
  </si>
  <si>
    <t xml:space="preserve">"Управление земельными участками, находящихся на территории муниципального образования город Югорск на 2012-2014 годы" </t>
  </si>
  <si>
    <t>Приказ Департамента муниципальной собственности и градостроительства от 9.11.2011 № 174</t>
  </si>
  <si>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</si>
  <si>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</si>
  <si>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Постановление администрации города Югорска от 31.03.2010 года № 467 (с изменениями от 20.07.2010 № 1320, от 16.11.2010 № 2092, от 17.12.2010 № 2350, от 4.02.2011 № 173, от 13.05.2011 № 943, от 8.11.2011 № 2454)</t>
  </si>
  <si>
    <t>Постановление администрации города Югорска  от 16.02.2010 года № 209 (с изменениями от 16.11.2010 № 2091, от 27.01.2011 № 116,от 14.06.2011 № 1217, от 31.08.2011 № 1822, от 20.10.2011 № 2228, от 8.11.2011 № 2453)</t>
  </si>
  <si>
    <t>Постановление администрации города Югорска  от  19.07.2010  № 1300 (с изменениями от 27.01.2011 № 115, от 10.11.2011 № 2570)</t>
  </si>
  <si>
    <t>Постановление администрации города Югорска  от 21.12.2009 года № 2310 (с изменениями от21.04.2010 № 659, № 2146 от 22.11.2010, № 165 от 2.02.2011, № 1218 от 14.06.2011, № 2351 от 26.10.2011)</t>
  </si>
  <si>
    <t>Постановление администрации города Югорска  от 17.12.2009 года № 2284 (с изменениями от 21.04.2010 года № 658 от 22.07.2010 № 1327, от 17.11.2010 № 2125, от 12.01.2011 № 7, от 16.05.2011 №948, от 27.09.2011 №2051, от 14.11.2011 № 2588)</t>
  </si>
  <si>
    <t>Долгосрочная целевая программа "Повышение эффективности бюджетных расходов города Югорска на 2011 - 2013 годы"</t>
  </si>
  <si>
    <t>Постановление администрации города Югорска от 26.10.2011 № 2331</t>
  </si>
  <si>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</si>
  <si>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</si>
  <si>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Долгосрочная целевая программа "Развитие культуры в городе Югорске на 2012 - 2014 годы"</t>
  </si>
  <si>
    <t>Постановление администрации города Югорска от 10.11.2011 № 2560</t>
  </si>
  <si>
    <t>Создание условий для повышения доступности культурных благ, развития и реализации творческого и духовного потенциала личности</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</si>
  <si>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</si>
  <si>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 xml:space="preserve">Постановление администрации города Югорска  от  23.07.2010  № 1330 (с изменениями Постановление от 13.11.2010 № 2060, от 21.06.2011 № 1312от 22.09.2011 № 1996, от 11.10.2011 № 2170, от 25.10.2011 №2330, от 14.11.2011 №2594)  </t>
  </si>
  <si>
    <t>Постановление администрации города Югорска от 22.11.2010 №2145 (с изменениями от 25.04.2011 № 799)</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</si>
</sst>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10">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0" xfId="0" applyFont="1" applyBorder="1" applyAlignment="1">
      <alignment vertical="top" wrapText="1"/>
    </xf>
    <xf numFmtId="0" fontId="8" fillId="0" borderId="10"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168" fontId="3" fillId="0" borderId="10"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wrapText="1"/>
    </xf>
    <xf numFmtId="0" fontId="3" fillId="0" borderId="10" xfId="0" applyFont="1" applyBorder="1" applyAlignment="1">
      <alignment wrapText="1"/>
    </xf>
    <xf numFmtId="0" fontId="0" fillId="0" borderId="0" xfId="0" applyBorder="1" applyAlignment="1">
      <alignment vertical="top" wrapText="1"/>
    </xf>
    <xf numFmtId="0" fontId="0" fillId="0" borderId="0" xfId="0" applyBorder="1" applyAlignment="1">
      <alignment horizontal="justify"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 fillId="0" borderId="10" xfId="0" applyFont="1" applyBorder="1" applyAlignment="1">
      <alignment vertical="top" wrapText="1"/>
    </xf>
    <xf numFmtId="3" fontId="3" fillId="0" borderId="10" xfId="0" applyNumberFormat="1" applyFont="1" applyBorder="1" applyAlignment="1">
      <alignment horizontal="center" vertical="top" wrapText="1"/>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justify" vertical="top" wrapText="1"/>
    </xf>
    <xf numFmtId="0" fontId="3" fillId="0" borderId="14"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4" xfId="0" applyBorder="1" applyAlignment="1">
      <alignment horizontal="justify" vertical="top" wrapText="1"/>
    </xf>
    <xf numFmtId="0" fontId="0" fillId="0" borderId="11" xfId="0" applyBorder="1" applyAlignment="1">
      <alignment horizontal="justify" vertical="top" wrapText="1"/>
    </xf>
    <xf numFmtId="0" fontId="3" fillId="0" borderId="10" xfId="0" applyFont="1" applyBorder="1" applyAlignment="1">
      <alignment horizontal="justify" vertical="top" wrapText="1"/>
    </xf>
    <xf numFmtId="0" fontId="0" fillId="0" borderId="10" xfId="0" applyBorder="1" applyAlignment="1">
      <alignment horizontal="justify" vertical="top" wrapText="1"/>
    </xf>
    <xf numFmtId="0" fontId="9" fillId="0" borderId="12" xfId="0" applyFont="1" applyBorder="1" applyAlignment="1">
      <alignment horizontal="justify" vertical="top" wrapText="1"/>
    </xf>
    <xf numFmtId="0" fontId="9" fillId="0" borderId="14" xfId="0" applyFont="1" applyBorder="1" applyAlignment="1">
      <alignment horizontal="justify" vertical="top" wrapText="1"/>
    </xf>
    <xf numFmtId="0" fontId="9" fillId="0" borderId="11" xfId="0" applyFont="1" applyBorder="1" applyAlignment="1">
      <alignment horizontal="justify" vertical="top" wrapText="1"/>
    </xf>
    <xf numFmtId="0" fontId="2" fillId="0" borderId="0" xfId="0" applyFont="1" applyAlignment="1">
      <alignment horizontal="center"/>
    </xf>
    <xf numFmtId="0" fontId="2" fillId="0" borderId="10" xfId="0" applyFont="1" applyBorder="1" applyAlignment="1">
      <alignment horizontal="center" vertical="center"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vertical="top"/>
    </xf>
    <xf numFmtId="0" fontId="0" fillId="0" borderId="11" xfId="0" applyBorder="1" applyAlignment="1">
      <alignment vertical="top"/>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8" fillId="0" borderId="12" xfId="0" applyFont="1" applyBorder="1" applyAlignment="1">
      <alignment horizontal="justify"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0" fillId="0" borderId="14" xfId="0" applyBorder="1" applyAlignment="1">
      <alignment horizontal="center" vertical="top"/>
    </xf>
    <xf numFmtId="0" fontId="0" fillId="0" borderId="11" xfId="0" applyBorder="1" applyAlignment="1">
      <alignment horizontal="center" vertical="top"/>
    </xf>
    <xf numFmtId="0" fontId="2" fillId="0" borderId="14"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0" borderId="10" xfId="0" applyFont="1" applyBorder="1" applyAlignment="1">
      <alignment horizontal="center" vertical="top" wrapText="1"/>
    </xf>
    <xf numFmtId="0" fontId="0" fillId="0" borderId="10" xfId="0" applyBorder="1" applyAlignment="1">
      <alignment horizontal="center" vertical="top" wrapText="1"/>
    </xf>
    <xf numFmtId="0" fontId="5" fillId="0" borderId="10" xfId="0" applyFont="1" applyBorder="1" applyAlignment="1">
      <alignment vertical="top" wrapText="1"/>
    </xf>
    <xf numFmtId="0" fontId="0" fillId="0" borderId="10" xfId="0" applyBorder="1" applyAlignment="1">
      <alignment vertical="top" wrapText="1"/>
    </xf>
    <xf numFmtId="0" fontId="5" fillId="0" borderId="10" xfId="0" applyFont="1" applyBorder="1" applyAlignment="1">
      <alignment horizontal="justify" vertical="top" wrapText="1"/>
    </xf>
    <xf numFmtId="0" fontId="9" fillId="0" borderId="10" xfId="0" applyFont="1" applyBorder="1" applyAlignment="1">
      <alignment horizontal="justify" vertical="top" wrapText="1"/>
    </xf>
    <xf numFmtId="0" fontId="10" fillId="0" borderId="10" xfId="0" applyFont="1" applyBorder="1" applyAlignment="1">
      <alignment horizontal="justify" vertical="top" wrapText="1"/>
    </xf>
    <xf numFmtId="0" fontId="3" fillId="0" borderId="10" xfId="0" applyFont="1" applyBorder="1" applyAlignment="1">
      <alignment vertical="top" wrapText="1"/>
    </xf>
    <xf numFmtId="0" fontId="0" fillId="0" borderId="10" xfId="0" applyBorder="1" applyAlignment="1">
      <alignment vertical="top"/>
    </xf>
    <xf numFmtId="0" fontId="8" fillId="0" borderId="10" xfId="0" applyFont="1" applyBorder="1" applyAlignment="1">
      <alignment vertical="top" wrapText="1"/>
    </xf>
    <xf numFmtId="0" fontId="0" fillId="0" borderId="12" xfId="0" applyBorder="1" applyAlignment="1">
      <alignment vertical="top" wrapText="1"/>
    </xf>
    <xf numFmtId="0" fontId="3" fillId="0" borderId="19" xfId="0" applyFont="1" applyBorder="1" applyAlignment="1">
      <alignment vertical="top" wrapText="1"/>
    </xf>
    <xf numFmtId="0" fontId="3" fillId="0" borderId="0" xfId="0" applyFont="1" applyAlignment="1">
      <alignment vertical="top" wrapText="1"/>
    </xf>
    <xf numFmtId="0" fontId="8" fillId="0" borderId="12"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2" fillId="0" borderId="0" xfId="0" applyFont="1" applyAlignment="1">
      <alignment horizontal="center" wrapText="1"/>
    </xf>
    <xf numFmtId="0" fontId="0" fillId="0" borderId="12" xfId="0" applyBorder="1" applyAlignment="1">
      <alignment horizontal="justify" vertical="top" wrapText="1"/>
    </xf>
    <xf numFmtId="0" fontId="5" fillId="0" borderId="12" xfId="0" applyFont="1" applyBorder="1" applyAlignment="1">
      <alignment horizontal="justify" vertical="top" wrapText="1"/>
    </xf>
    <xf numFmtId="0" fontId="5" fillId="0" borderId="12" xfId="0" applyFont="1" applyBorder="1" applyAlignment="1">
      <alignment horizontal="justify" vertical="top"/>
    </xf>
    <xf numFmtId="0" fontId="0" fillId="0" borderId="14" xfId="0" applyBorder="1" applyAlignment="1">
      <alignment horizontal="justify" vertical="top"/>
    </xf>
    <xf numFmtId="0" fontId="9" fillId="0" borderId="10" xfId="0" applyFont="1" applyBorder="1" applyAlignment="1">
      <alignment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5" fillId="0" borderId="13" xfId="0" applyFont="1" applyBorder="1" applyAlignment="1">
      <alignment horizontal="justify" vertical="top" wrapText="1"/>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0" fillId="0" borderId="24" xfId="0" applyBorder="1" applyAlignment="1">
      <alignment horizontal="justify" vertical="top" wrapText="1"/>
    </xf>
    <xf numFmtId="0" fontId="2" fillId="0" borderId="12"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8"/>
  <sheetViews>
    <sheetView tabSelected="1" zoomScalePageLayoutView="0" workbookViewId="0" topLeftCell="A1">
      <selection activeCell="A1" sqref="A1:K1"/>
    </sheetView>
  </sheetViews>
  <sheetFormatPr defaultColWidth="9.00390625" defaultRowHeight="12.75"/>
  <cols>
    <col min="1" max="1" width="3.375" style="5" customWidth="1"/>
    <col min="2" max="2" width="15.625" style="5" customWidth="1"/>
    <col min="3" max="3" width="14.75390625" style="5" customWidth="1"/>
    <col min="4" max="4" width="14.625" style="6" customWidth="1"/>
    <col min="5" max="5" width="7.875" style="1" customWidth="1"/>
    <col min="6" max="6" width="9.125" style="1" customWidth="1"/>
    <col min="7" max="7" width="11.625" style="1" customWidth="1"/>
    <col min="8" max="8" width="10.125" style="1" customWidth="1"/>
    <col min="9" max="9" width="12.00390625" style="1" customWidth="1"/>
    <col min="10" max="10" width="14.75390625" style="1" customWidth="1"/>
    <col min="11" max="11" width="23.125" style="7" customWidth="1"/>
    <col min="12" max="16384" width="9.125" style="1" customWidth="1"/>
  </cols>
  <sheetData>
    <row r="1" spans="1:11" ht="12">
      <c r="A1" s="55" t="s">
        <v>54</v>
      </c>
      <c r="B1" s="55"/>
      <c r="C1" s="55"/>
      <c r="D1" s="55"/>
      <c r="E1" s="55"/>
      <c r="F1" s="55"/>
      <c r="G1" s="55"/>
      <c r="H1" s="55"/>
      <c r="I1" s="55"/>
      <c r="J1" s="55"/>
      <c r="K1" s="55"/>
    </row>
    <row r="3" spans="1:12" ht="47.25" customHeight="1">
      <c r="A3" s="74" t="s">
        <v>34</v>
      </c>
      <c r="B3" s="74" t="s">
        <v>42</v>
      </c>
      <c r="C3" s="79" t="s">
        <v>43</v>
      </c>
      <c r="D3" s="74" t="s">
        <v>35</v>
      </c>
      <c r="E3" s="68" t="s">
        <v>57</v>
      </c>
      <c r="F3" s="69"/>
      <c r="G3" s="56" t="s">
        <v>36</v>
      </c>
      <c r="H3" s="56"/>
      <c r="I3" s="56"/>
      <c r="J3" s="56"/>
      <c r="K3" s="66" t="s">
        <v>53</v>
      </c>
      <c r="L3" s="2"/>
    </row>
    <row r="4" spans="1:12" ht="21" customHeight="1">
      <c r="A4" s="78"/>
      <c r="B4" s="78"/>
      <c r="C4" s="80"/>
      <c r="D4" s="78"/>
      <c r="E4" s="72" t="s">
        <v>58</v>
      </c>
      <c r="F4" s="72" t="s">
        <v>40</v>
      </c>
      <c r="G4" s="74" t="s">
        <v>37</v>
      </c>
      <c r="H4" s="70" t="s">
        <v>38</v>
      </c>
      <c r="I4" s="71"/>
      <c r="J4" s="74" t="s">
        <v>39</v>
      </c>
      <c r="K4" s="67"/>
      <c r="L4" s="2"/>
    </row>
    <row r="5" spans="1:12" ht="63" customHeight="1">
      <c r="A5" s="58"/>
      <c r="B5" s="58"/>
      <c r="C5" s="58"/>
      <c r="D5" s="58"/>
      <c r="E5" s="73"/>
      <c r="F5" s="73"/>
      <c r="G5" s="75"/>
      <c r="H5" s="9" t="s">
        <v>59</v>
      </c>
      <c r="I5" s="9" t="s">
        <v>60</v>
      </c>
      <c r="J5" s="75"/>
      <c r="K5" s="47"/>
      <c r="L5" s="2"/>
    </row>
    <row r="6" spans="1:11" ht="52.5" customHeight="1">
      <c r="A6" s="36">
        <v>1</v>
      </c>
      <c r="B6" s="61" t="s">
        <v>55</v>
      </c>
      <c r="C6" s="64" t="s">
        <v>76</v>
      </c>
      <c r="D6" s="42" t="s">
        <v>46</v>
      </c>
      <c r="E6" s="12" t="s">
        <v>41</v>
      </c>
      <c r="F6" s="11">
        <f aca="true" t="shared" si="0" ref="F6:F47">SUM(G6:J6)</f>
        <v>122334.1</v>
      </c>
      <c r="G6" s="11">
        <f>SUM(G7:G11)</f>
        <v>0</v>
      </c>
      <c r="H6" s="11">
        <f>SUM(H7:H11)</f>
        <v>80236.1</v>
      </c>
      <c r="I6" s="11">
        <f>SUM(I7:I11)</f>
        <v>42098</v>
      </c>
      <c r="J6" s="11">
        <f>SUM(J7:J11)</f>
        <v>0</v>
      </c>
      <c r="K6" s="4"/>
    </row>
    <row r="7" spans="1:11" ht="27.75" customHeight="1">
      <c r="A7" s="37"/>
      <c r="B7" s="62"/>
      <c r="C7" s="57"/>
      <c r="D7" s="43"/>
      <c r="E7" s="13">
        <v>2007</v>
      </c>
      <c r="F7" s="10">
        <f t="shared" si="0"/>
        <v>58100</v>
      </c>
      <c r="G7" s="14">
        <v>0</v>
      </c>
      <c r="H7" s="14">
        <v>58100</v>
      </c>
      <c r="I7" s="14"/>
      <c r="J7" s="14">
        <v>0</v>
      </c>
      <c r="K7" s="17" t="s">
        <v>47</v>
      </c>
    </row>
    <row r="8" spans="1:11" ht="48.75" customHeight="1">
      <c r="A8" s="37"/>
      <c r="B8" s="62"/>
      <c r="C8" s="57"/>
      <c r="D8" s="43"/>
      <c r="E8" s="10">
        <v>2008</v>
      </c>
      <c r="F8" s="10">
        <f t="shared" si="0"/>
        <v>12542</v>
      </c>
      <c r="G8" s="10"/>
      <c r="H8" s="10">
        <v>12542</v>
      </c>
      <c r="I8" s="10"/>
      <c r="J8" s="10"/>
      <c r="K8" s="4" t="s">
        <v>48</v>
      </c>
    </row>
    <row r="9" spans="1:11" ht="33" customHeight="1">
      <c r="A9" s="37"/>
      <c r="B9" s="62"/>
      <c r="C9" s="57"/>
      <c r="D9" s="43"/>
      <c r="E9" s="10">
        <v>2009</v>
      </c>
      <c r="F9" s="10">
        <f t="shared" si="0"/>
        <v>0</v>
      </c>
      <c r="G9" s="10"/>
      <c r="H9" s="10">
        <v>0</v>
      </c>
      <c r="I9" s="10"/>
      <c r="J9" s="10"/>
      <c r="K9" s="4" t="s">
        <v>49</v>
      </c>
    </row>
    <row r="10" spans="1:11" ht="24.75" customHeight="1">
      <c r="A10" s="37"/>
      <c r="B10" s="62"/>
      <c r="C10" s="57"/>
      <c r="D10" s="43"/>
      <c r="E10" s="10">
        <v>2010</v>
      </c>
      <c r="F10" s="10">
        <f t="shared" si="0"/>
        <v>34166</v>
      </c>
      <c r="G10" s="10"/>
      <c r="H10" s="10">
        <v>5000</v>
      </c>
      <c r="I10" s="10">
        <v>29166</v>
      </c>
      <c r="J10" s="10"/>
      <c r="K10" s="4" t="s">
        <v>50</v>
      </c>
    </row>
    <row r="11" spans="1:11" ht="70.5" customHeight="1">
      <c r="A11" s="38"/>
      <c r="B11" s="63"/>
      <c r="C11" s="58"/>
      <c r="D11" s="44"/>
      <c r="E11" s="10">
        <v>2011</v>
      </c>
      <c r="F11" s="10">
        <f t="shared" si="0"/>
        <v>17526.1</v>
      </c>
      <c r="G11" s="10"/>
      <c r="H11" s="10">
        <v>4594.1</v>
      </c>
      <c r="I11" s="10">
        <v>12932</v>
      </c>
      <c r="J11" s="10"/>
      <c r="K11" s="4" t="s">
        <v>51</v>
      </c>
    </row>
    <row r="12" spans="1:11" ht="19.5" customHeight="1">
      <c r="A12" s="36">
        <v>2</v>
      </c>
      <c r="B12" s="61" t="s">
        <v>44</v>
      </c>
      <c r="C12" s="61" t="s">
        <v>157</v>
      </c>
      <c r="D12" s="42" t="s">
        <v>52</v>
      </c>
      <c r="E12" s="11" t="s">
        <v>41</v>
      </c>
      <c r="F12" s="11">
        <f t="shared" si="0"/>
        <v>718966</v>
      </c>
      <c r="G12" s="11">
        <f>SUM(G13:G16)</f>
        <v>47129</v>
      </c>
      <c r="H12" s="11">
        <f>SUM(H13:H16)</f>
        <v>390206</v>
      </c>
      <c r="I12" s="11">
        <f>SUM(I13:I16)</f>
        <v>281631</v>
      </c>
      <c r="J12" s="11">
        <f>SUM(J13:J16)</f>
        <v>0</v>
      </c>
      <c r="K12" s="4"/>
    </row>
    <row r="13" spans="1:11" ht="39.75" customHeight="1">
      <c r="A13" s="37"/>
      <c r="B13" s="62"/>
      <c r="C13" s="57"/>
      <c r="D13" s="43"/>
      <c r="E13" s="10">
        <v>2008</v>
      </c>
      <c r="F13" s="10">
        <f t="shared" si="0"/>
        <v>91282</v>
      </c>
      <c r="G13" s="10"/>
      <c r="H13" s="10">
        <v>91282</v>
      </c>
      <c r="I13" s="10"/>
      <c r="J13" s="10"/>
      <c r="K13" s="4" t="s">
        <v>61</v>
      </c>
    </row>
    <row r="14" spans="1:11" ht="63.75" customHeight="1">
      <c r="A14" s="37"/>
      <c r="B14" s="62"/>
      <c r="C14" s="57"/>
      <c r="D14" s="43"/>
      <c r="E14" s="10">
        <v>2009</v>
      </c>
      <c r="F14" s="10">
        <f t="shared" si="0"/>
        <v>26798</v>
      </c>
      <c r="G14" s="10"/>
      <c r="H14" s="10">
        <v>26798</v>
      </c>
      <c r="I14" s="10"/>
      <c r="J14" s="10"/>
      <c r="K14" s="4" t="s">
        <v>7</v>
      </c>
    </row>
    <row r="15" spans="1:11" ht="56.25" customHeight="1">
      <c r="A15" s="37"/>
      <c r="B15" s="62"/>
      <c r="C15" s="57"/>
      <c r="D15" s="43"/>
      <c r="E15" s="10">
        <v>2010</v>
      </c>
      <c r="F15" s="10">
        <f t="shared" si="0"/>
        <v>269319</v>
      </c>
      <c r="G15" s="10"/>
      <c r="H15" s="10">
        <v>269319</v>
      </c>
      <c r="I15" s="10"/>
      <c r="J15" s="10"/>
      <c r="K15" s="4" t="s">
        <v>8</v>
      </c>
    </row>
    <row r="16" spans="1:11" ht="96.75" customHeight="1">
      <c r="A16" s="38"/>
      <c r="B16" s="63"/>
      <c r="C16" s="58"/>
      <c r="D16" s="44"/>
      <c r="E16" s="10">
        <v>2011</v>
      </c>
      <c r="F16" s="10">
        <f t="shared" si="0"/>
        <v>331567</v>
      </c>
      <c r="G16" s="10">
        <v>47129</v>
      </c>
      <c r="H16" s="10">
        <v>2807</v>
      </c>
      <c r="I16" s="10">
        <v>281631</v>
      </c>
      <c r="J16" s="10"/>
      <c r="K16" s="4" t="s">
        <v>9</v>
      </c>
    </row>
    <row r="17" spans="1:11" ht="18.75" customHeight="1">
      <c r="A17" s="36">
        <v>3</v>
      </c>
      <c r="B17" s="61" t="s">
        <v>45</v>
      </c>
      <c r="C17" s="61" t="s">
        <v>158</v>
      </c>
      <c r="D17" s="42" t="s">
        <v>56</v>
      </c>
      <c r="E17" s="11" t="s">
        <v>41</v>
      </c>
      <c r="F17" s="11">
        <f t="shared" si="0"/>
        <v>5499.152</v>
      </c>
      <c r="G17" s="11">
        <f>SUM(G18:G20)</f>
        <v>3709.152</v>
      </c>
      <c r="H17" s="11">
        <f>SUM(H18:H20)</f>
        <v>1790</v>
      </c>
      <c r="I17" s="11">
        <f>SUM(I18:I20)</f>
        <v>0</v>
      </c>
      <c r="J17" s="11">
        <f>SUM(J18:J20)</f>
        <v>0</v>
      </c>
      <c r="K17" s="42" t="s">
        <v>70</v>
      </c>
    </row>
    <row r="18" spans="1:11" ht="21" customHeight="1">
      <c r="A18" s="37"/>
      <c r="B18" s="62"/>
      <c r="C18" s="57"/>
      <c r="D18" s="43"/>
      <c r="E18" s="10">
        <v>2009</v>
      </c>
      <c r="F18" s="10">
        <f t="shared" si="0"/>
        <v>1630</v>
      </c>
      <c r="G18" s="10">
        <v>815</v>
      </c>
      <c r="H18" s="10">
        <v>815</v>
      </c>
      <c r="I18" s="10"/>
      <c r="J18" s="10"/>
      <c r="K18" s="48"/>
    </row>
    <row r="19" spans="1:11" ht="25.5" customHeight="1">
      <c r="A19" s="37"/>
      <c r="B19" s="62"/>
      <c r="C19" s="57"/>
      <c r="D19" s="43"/>
      <c r="E19" s="10">
        <v>2010</v>
      </c>
      <c r="F19" s="10">
        <f t="shared" si="0"/>
        <v>1645.692</v>
      </c>
      <c r="G19" s="10">
        <v>800.692</v>
      </c>
      <c r="H19" s="10">
        <v>845</v>
      </c>
      <c r="I19" s="10"/>
      <c r="J19" s="10"/>
      <c r="K19" s="48"/>
    </row>
    <row r="20" spans="1:11" ht="121.5" customHeight="1">
      <c r="A20" s="38"/>
      <c r="B20" s="62"/>
      <c r="C20" s="58"/>
      <c r="D20" s="44"/>
      <c r="E20" s="10">
        <v>2011</v>
      </c>
      <c r="F20" s="10">
        <f t="shared" si="0"/>
        <v>2223.46</v>
      </c>
      <c r="G20" s="10">
        <v>2093.46</v>
      </c>
      <c r="H20" s="10">
        <v>130</v>
      </c>
      <c r="I20" s="10"/>
      <c r="J20" s="10"/>
      <c r="K20" s="49"/>
    </row>
    <row r="21" spans="1:11" ht="34.5" customHeight="1">
      <c r="A21" s="36">
        <v>4</v>
      </c>
      <c r="B21" s="39" t="s">
        <v>117</v>
      </c>
      <c r="C21" s="39" t="s">
        <v>111</v>
      </c>
      <c r="D21" s="42" t="s">
        <v>112</v>
      </c>
      <c r="E21" s="11" t="s">
        <v>41</v>
      </c>
      <c r="F21" s="11">
        <f t="shared" si="0"/>
        <v>2750141.7199999997</v>
      </c>
      <c r="G21" s="11">
        <f>SUM(G22:G27)</f>
        <v>302308.69</v>
      </c>
      <c r="H21" s="11">
        <f>SUM(H22:H27)</f>
        <v>711162.76</v>
      </c>
      <c r="I21" s="11">
        <f>SUM(I22:I27)</f>
        <v>0</v>
      </c>
      <c r="J21" s="11">
        <f>SUM(J22:J27)</f>
        <v>1736670.27</v>
      </c>
      <c r="K21" s="42" t="s">
        <v>113</v>
      </c>
    </row>
    <row r="22" spans="1:11" ht="39.75" customHeight="1">
      <c r="A22" s="37"/>
      <c r="B22" s="40"/>
      <c r="C22" s="40"/>
      <c r="D22" s="43"/>
      <c r="E22" s="3">
        <v>2010</v>
      </c>
      <c r="F22" s="11">
        <f t="shared" si="0"/>
        <v>305326.24</v>
      </c>
      <c r="G22" s="10">
        <v>54520.51</v>
      </c>
      <c r="H22" s="10">
        <v>28437.02</v>
      </c>
      <c r="I22" s="10"/>
      <c r="J22" s="10">
        <v>222368.71</v>
      </c>
      <c r="K22" s="43"/>
    </row>
    <row r="23" spans="1:11" ht="46.5" customHeight="1">
      <c r="A23" s="37"/>
      <c r="B23" s="40"/>
      <c r="C23" s="40"/>
      <c r="D23" s="43"/>
      <c r="E23" s="3">
        <v>2011</v>
      </c>
      <c r="F23" s="11">
        <f t="shared" si="0"/>
        <v>612347.2</v>
      </c>
      <c r="G23" s="10">
        <v>52090.43</v>
      </c>
      <c r="H23" s="10">
        <v>118279.5</v>
      </c>
      <c r="I23" s="10"/>
      <c r="J23" s="10">
        <v>441977.27</v>
      </c>
      <c r="K23" s="43"/>
    </row>
    <row r="24" spans="1:11" ht="53.25" customHeight="1">
      <c r="A24" s="37"/>
      <c r="B24" s="40"/>
      <c r="C24" s="40"/>
      <c r="D24" s="43"/>
      <c r="E24" s="3">
        <v>2012</v>
      </c>
      <c r="F24" s="11">
        <f t="shared" si="0"/>
        <v>535840.49</v>
      </c>
      <c r="G24" s="10">
        <v>42639.84</v>
      </c>
      <c r="H24" s="10">
        <v>170609.75</v>
      </c>
      <c r="I24" s="10"/>
      <c r="J24" s="10">
        <v>322590.9</v>
      </c>
      <c r="K24" s="43"/>
    </row>
    <row r="25" spans="1:11" ht="66.75" customHeight="1">
      <c r="A25" s="37"/>
      <c r="B25" s="40"/>
      <c r="C25" s="40"/>
      <c r="D25" s="43"/>
      <c r="E25" s="3">
        <v>2013</v>
      </c>
      <c r="F25" s="11">
        <f t="shared" si="0"/>
        <v>552488.21</v>
      </c>
      <c r="G25" s="10">
        <v>78117.37</v>
      </c>
      <c r="H25" s="10">
        <v>212927.44</v>
      </c>
      <c r="I25" s="10"/>
      <c r="J25" s="10">
        <v>261443.4</v>
      </c>
      <c r="K25" s="43"/>
    </row>
    <row r="26" spans="1:11" ht="53.25" customHeight="1">
      <c r="A26" s="37"/>
      <c r="B26" s="40"/>
      <c r="C26" s="40"/>
      <c r="D26" s="43"/>
      <c r="E26" s="3">
        <v>2014</v>
      </c>
      <c r="F26" s="11">
        <f t="shared" si="0"/>
        <v>440969.57999999996</v>
      </c>
      <c r="G26" s="10">
        <v>62813.74</v>
      </c>
      <c r="H26" s="10">
        <v>144112.15</v>
      </c>
      <c r="I26" s="10"/>
      <c r="J26" s="10">
        <v>234043.69</v>
      </c>
      <c r="K26" s="43"/>
    </row>
    <row r="27" spans="1:11" ht="51" customHeight="1">
      <c r="A27" s="38"/>
      <c r="B27" s="41"/>
      <c r="C27" s="41"/>
      <c r="D27" s="44"/>
      <c r="E27" s="3">
        <v>2015</v>
      </c>
      <c r="F27" s="11">
        <f t="shared" si="0"/>
        <v>303170</v>
      </c>
      <c r="G27" s="10">
        <v>12126.8</v>
      </c>
      <c r="H27" s="10">
        <v>36796.9</v>
      </c>
      <c r="I27" s="10"/>
      <c r="J27" s="10">
        <v>254246.3</v>
      </c>
      <c r="K27" s="44"/>
    </row>
    <row r="28" spans="1:11" ht="139.5" customHeight="1">
      <c r="A28" s="36">
        <v>5</v>
      </c>
      <c r="B28" s="39" t="s">
        <v>120</v>
      </c>
      <c r="C28" s="39" t="s">
        <v>118</v>
      </c>
      <c r="D28" s="42" t="s">
        <v>119</v>
      </c>
      <c r="E28" s="11" t="s">
        <v>41</v>
      </c>
      <c r="F28" s="11">
        <f t="shared" si="0"/>
        <v>2410</v>
      </c>
      <c r="G28" s="11">
        <f>SUM(G29:G31)</f>
        <v>0</v>
      </c>
      <c r="H28" s="11">
        <f>SUM(H29:H31)</f>
        <v>2410</v>
      </c>
      <c r="I28" s="11">
        <f>SUM(I29:I31)</f>
        <v>0</v>
      </c>
      <c r="J28" s="11">
        <f>SUM(J29:J31)</f>
        <v>0</v>
      </c>
      <c r="K28" s="65" t="s">
        <v>121</v>
      </c>
    </row>
    <row r="29" spans="1:11" ht="114.75" customHeight="1">
      <c r="A29" s="37"/>
      <c r="B29" s="40"/>
      <c r="C29" s="40"/>
      <c r="D29" s="43"/>
      <c r="E29" s="10">
        <v>2011</v>
      </c>
      <c r="F29" s="10">
        <f t="shared" si="0"/>
        <v>710</v>
      </c>
      <c r="G29" s="10"/>
      <c r="H29" s="10">
        <v>710</v>
      </c>
      <c r="I29" s="10"/>
      <c r="J29" s="10"/>
      <c r="K29" s="43"/>
    </row>
    <row r="30" spans="1:11" ht="127.5" customHeight="1">
      <c r="A30" s="37"/>
      <c r="B30" s="40"/>
      <c r="C30" s="40"/>
      <c r="D30" s="43"/>
      <c r="E30" s="10">
        <v>2012</v>
      </c>
      <c r="F30" s="10">
        <f t="shared" si="0"/>
        <v>700</v>
      </c>
      <c r="G30" s="10"/>
      <c r="H30" s="10">
        <v>700</v>
      </c>
      <c r="I30" s="10"/>
      <c r="J30" s="10"/>
      <c r="K30" s="43"/>
    </row>
    <row r="31" spans="1:11" ht="109.5" customHeight="1">
      <c r="A31" s="38"/>
      <c r="B31" s="41"/>
      <c r="C31" s="41"/>
      <c r="D31" s="44"/>
      <c r="E31" s="10">
        <v>2013</v>
      </c>
      <c r="F31" s="10">
        <f t="shared" si="0"/>
        <v>1000</v>
      </c>
      <c r="G31" s="10"/>
      <c r="H31" s="10">
        <v>1000</v>
      </c>
      <c r="I31" s="10"/>
      <c r="J31" s="10"/>
      <c r="K31" s="44"/>
    </row>
    <row r="32" spans="1:11" ht="115.5" customHeight="1">
      <c r="A32" s="8">
        <v>6</v>
      </c>
      <c r="B32" s="39" t="s">
        <v>122</v>
      </c>
      <c r="C32" s="39" t="s">
        <v>140</v>
      </c>
      <c r="D32" s="42" t="s">
        <v>32</v>
      </c>
      <c r="E32" s="11" t="s">
        <v>41</v>
      </c>
      <c r="F32" s="11">
        <f t="shared" si="0"/>
        <v>13470</v>
      </c>
      <c r="G32" s="11">
        <f>SUM(G33:G35)</f>
        <v>0</v>
      </c>
      <c r="H32" s="11">
        <f>SUM(H33:H35)</f>
        <v>13470</v>
      </c>
      <c r="I32" s="11">
        <f>SUM(I33:I35)</f>
        <v>0</v>
      </c>
      <c r="J32" s="11">
        <f>SUM(J33:J35)</f>
        <v>0</v>
      </c>
      <c r="K32" s="42" t="s">
        <v>33</v>
      </c>
    </row>
    <row r="33" spans="1:11" ht="54.75" customHeight="1">
      <c r="A33" s="8"/>
      <c r="B33" s="40"/>
      <c r="C33" s="40"/>
      <c r="D33" s="43"/>
      <c r="E33" s="10">
        <v>2011</v>
      </c>
      <c r="F33" s="10">
        <f t="shared" si="0"/>
        <v>4970</v>
      </c>
      <c r="G33" s="10"/>
      <c r="H33" s="10">
        <v>4970</v>
      </c>
      <c r="I33" s="10"/>
      <c r="J33" s="10"/>
      <c r="K33" s="48"/>
    </row>
    <row r="34" spans="1:11" ht="38.25" customHeight="1">
      <c r="A34" s="8"/>
      <c r="B34" s="40"/>
      <c r="C34" s="40"/>
      <c r="D34" s="43"/>
      <c r="E34" s="10">
        <v>2012</v>
      </c>
      <c r="F34" s="10">
        <f t="shared" si="0"/>
        <v>4200</v>
      </c>
      <c r="G34" s="10"/>
      <c r="H34" s="10">
        <v>4200</v>
      </c>
      <c r="I34" s="10"/>
      <c r="J34" s="10"/>
      <c r="K34" s="48"/>
    </row>
    <row r="35" spans="1:11" ht="57.75" customHeight="1">
      <c r="A35" s="8"/>
      <c r="B35" s="41"/>
      <c r="C35" s="41"/>
      <c r="D35" s="44"/>
      <c r="E35" s="10">
        <v>2013</v>
      </c>
      <c r="F35" s="10">
        <f t="shared" si="0"/>
        <v>4300</v>
      </c>
      <c r="G35" s="10"/>
      <c r="H35" s="10">
        <v>4300</v>
      </c>
      <c r="I35" s="10"/>
      <c r="J35" s="10"/>
      <c r="K35" s="49"/>
    </row>
    <row r="36" spans="1:11" ht="152.25" customHeight="1">
      <c r="A36" s="36">
        <v>7</v>
      </c>
      <c r="B36" s="39" t="s">
        <v>125</v>
      </c>
      <c r="C36" s="39" t="s">
        <v>171</v>
      </c>
      <c r="D36" s="42" t="s">
        <v>126</v>
      </c>
      <c r="E36" s="11" t="s">
        <v>41</v>
      </c>
      <c r="F36" s="11">
        <f t="shared" si="0"/>
        <v>6383</v>
      </c>
      <c r="G36" s="11">
        <f>SUM(G37:G39)</f>
        <v>0</v>
      </c>
      <c r="H36" s="11">
        <f>SUM(H37:H39)</f>
        <v>6383</v>
      </c>
      <c r="I36" s="11">
        <f>SUM(I37:I39)</f>
        <v>0</v>
      </c>
      <c r="J36" s="11">
        <f>SUM(J37:J39)</f>
        <v>0</v>
      </c>
      <c r="K36" s="52" t="s">
        <v>27</v>
      </c>
    </row>
    <row r="37" spans="1:11" ht="138.75" customHeight="1">
      <c r="A37" s="37"/>
      <c r="B37" s="40"/>
      <c r="C37" s="40"/>
      <c r="D37" s="43"/>
      <c r="E37" s="10">
        <v>2011</v>
      </c>
      <c r="F37" s="10">
        <f t="shared" si="0"/>
        <v>2403</v>
      </c>
      <c r="G37" s="10"/>
      <c r="H37" s="10">
        <v>2403</v>
      </c>
      <c r="I37" s="10"/>
      <c r="J37" s="10"/>
      <c r="K37" s="53"/>
    </row>
    <row r="38" spans="1:11" ht="134.25" customHeight="1">
      <c r="A38" s="37"/>
      <c r="B38" s="40"/>
      <c r="C38" s="40"/>
      <c r="D38" s="43"/>
      <c r="E38" s="10">
        <v>2012</v>
      </c>
      <c r="F38" s="10">
        <f t="shared" si="0"/>
        <v>1980</v>
      </c>
      <c r="G38" s="10"/>
      <c r="H38" s="10">
        <v>1980</v>
      </c>
      <c r="I38" s="10"/>
      <c r="J38" s="10"/>
      <c r="K38" s="53"/>
    </row>
    <row r="39" spans="1:11" ht="148.5" customHeight="1">
      <c r="A39" s="38"/>
      <c r="B39" s="41"/>
      <c r="C39" s="41"/>
      <c r="D39" s="44"/>
      <c r="E39" s="10">
        <v>2013</v>
      </c>
      <c r="F39" s="10">
        <f t="shared" si="0"/>
        <v>2000</v>
      </c>
      <c r="G39" s="10"/>
      <c r="H39" s="10">
        <v>2000</v>
      </c>
      <c r="I39" s="10"/>
      <c r="J39" s="10"/>
      <c r="K39" s="54"/>
    </row>
    <row r="40" spans="1:11" ht="213.75" customHeight="1">
      <c r="A40" s="36">
        <v>8</v>
      </c>
      <c r="B40" s="39" t="s">
        <v>127</v>
      </c>
      <c r="C40" s="39" t="s">
        <v>154</v>
      </c>
      <c r="D40" s="39" t="s">
        <v>128</v>
      </c>
      <c r="E40" s="11" t="s">
        <v>41</v>
      </c>
      <c r="F40" s="11">
        <f>SUM(G40:J40)</f>
        <v>606587.7999999999</v>
      </c>
      <c r="G40" s="11">
        <f>SUM(G41:G43)</f>
        <v>230862.3</v>
      </c>
      <c r="H40" s="11">
        <f>SUM(H41:H43)</f>
        <v>227461.4</v>
      </c>
      <c r="I40" s="11">
        <f>SUM(I41:I43)</f>
        <v>0</v>
      </c>
      <c r="J40" s="11">
        <f>SUM(J41:J43)</f>
        <v>148264.1</v>
      </c>
      <c r="K40" s="52" t="s">
        <v>26</v>
      </c>
    </row>
    <row r="41" spans="1:11" ht="126" customHeight="1">
      <c r="A41" s="37"/>
      <c r="B41" s="40"/>
      <c r="C41" s="40"/>
      <c r="D41" s="46"/>
      <c r="E41" s="10">
        <v>2011</v>
      </c>
      <c r="F41" s="10">
        <f>SUM(G41:J41)</f>
        <v>426649.4</v>
      </c>
      <c r="G41" s="10">
        <v>218820.8</v>
      </c>
      <c r="H41" s="10">
        <v>83814.2</v>
      </c>
      <c r="I41" s="10"/>
      <c r="J41" s="10">
        <v>124014.4</v>
      </c>
      <c r="K41" s="53"/>
    </row>
    <row r="42" spans="1:11" ht="258" customHeight="1">
      <c r="A42" s="37"/>
      <c r="B42" s="40"/>
      <c r="C42" s="40"/>
      <c r="D42" s="46"/>
      <c r="E42" s="10">
        <v>2012</v>
      </c>
      <c r="F42" s="10">
        <f>SUM(G42:J42)</f>
        <v>170971.7</v>
      </c>
      <c r="G42" s="10">
        <v>9304.2</v>
      </c>
      <c r="H42" s="10">
        <v>137417.8</v>
      </c>
      <c r="I42" s="10"/>
      <c r="J42" s="10">
        <v>24249.7</v>
      </c>
      <c r="K42" s="53"/>
    </row>
    <row r="43" spans="1:11" ht="286.5" customHeight="1">
      <c r="A43" s="38"/>
      <c r="B43" s="41"/>
      <c r="C43" s="41"/>
      <c r="D43" s="47"/>
      <c r="E43" s="10">
        <v>2013</v>
      </c>
      <c r="F43" s="10">
        <f>SUM(G43:J43)</f>
        <v>8966.7</v>
      </c>
      <c r="G43" s="10">
        <v>2737.3</v>
      </c>
      <c r="H43" s="10">
        <v>6229.4</v>
      </c>
      <c r="I43" s="10"/>
      <c r="J43" s="10"/>
      <c r="K43" s="54"/>
    </row>
    <row r="44" spans="1:11" ht="148.5" customHeight="1">
      <c r="A44" s="36">
        <v>9</v>
      </c>
      <c r="B44" s="39" t="s">
        <v>28</v>
      </c>
      <c r="C44" s="39" t="s">
        <v>172</v>
      </c>
      <c r="D44" s="39" t="s">
        <v>29</v>
      </c>
      <c r="E44" s="11" t="s">
        <v>41</v>
      </c>
      <c r="F44" s="11">
        <f t="shared" si="0"/>
        <v>637919.9</v>
      </c>
      <c r="G44" s="11">
        <f>SUM(G45:G47)</f>
        <v>605432.1</v>
      </c>
      <c r="H44" s="11">
        <f>SUM(H45:H47)</f>
        <v>32487.8</v>
      </c>
      <c r="I44" s="11">
        <f>SUM(I45:I47)</f>
        <v>0</v>
      </c>
      <c r="J44" s="11">
        <f>SUM(J45:J47)</f>
        <v>0</v>
      </c>
      <c r="K44" s="52" t="s">
        <v>30</v>
      </c>
    </row>
    <row r="45" spans="1:11" ht="62.25" customHeight="1">
      <c r="A45" s="37"/>
      <c r="B45" s="40"/>
      <c r="C45" s="40"/>
      <c r="D45" s="40"/>
      <c r="E45" s="10">
        <v>2011</v>
      </c>
      <c r="F45" s="10">
        <f t="shared" si="0"/>
        <v>241388.9</v>
      </c>
      <c r="G45" s="10">
        <v>228728.1</v>
      </c>
      <c r="H45" s="10">
        <v>12660.8</v>
      </c>
      <c r="I45" s="10"/>
      <c r="J45" s="10"/>
      <c r="K45" s="53"/>
    </row>
    <row r="46" spans="1:11" ht="49.5" customHeight="1">
      <c r="A46" s="37"/>
      <c r="B46" s="40"/>
      <c r="C46" s="40"/>
      <c r="D46" s="40"/>
      <c r="E46" s="10">
        <v>2012</v>
      </c>
      <c r="F46" s="10">
        <f t="shared" si="0"/>
        <v>396531</v>
      </c>
      <c r="G46" s="10">
        <v>376704</v>
      </c>
      <c r="H46" s="10">
        <v>19827</v>
      </c>
      <c r="I46" s="10"/>
      <c r="J46" s="10"/>
      <c r="K46" s="53"/>
    </row>
    <row r="47" spans="1:11" ht="53.25" customHeight="1">
      <c r="A47" s="38"/>
      <c r="B47" s="41"/>
      <c r="C47" s="41"/>
      <c r="D47" s="41"/>
      <c r="E47" s="10">
        <v>2013</v>
      </c>
      <c r="F47" s="10">
        <f t="shared" si="0"/>
        <v>0</v>
      </c>
      <c r="G47" s="10">
        <v>0</v>
      </c>
      <c r="H47" s="10">
        <v>0</v>
      </c>
      <c r="I47" s="10"/>
      <c r="J47" s="10"/>
      <c r="K47" s="54"/>
    </row>
    <row r="48" spans="1:11" ht="114.75" customHeight="1">
      <c r="A48" s="36">
        <v>10</v>
      </c>
      <c r="B48" s="39" t="s">
        <v>0</v>
      </c>
      <c r="C48" s="39" t="s">
        <v>139</v>
      </c>
      <c r="D48" s="39" t="s">
        <v>1</v>
      </c>
      <c r="E48" s="11" t="s">
        <v>41</v>
      </c>
      <c r="F48" s="11">
        <f aca="true" t="shared" si="1" ref="F48:F61">SUM(G48:J48)</f>
        <v>91441</v>
      </c>
      <c r="G48" s="11">
        <f>SUM(G49:G51)</f>
        <v>47800</v>
      </c>
      <c r="H48" s="11">
        <f>SUM(H49:H51)</f>
        <v>43641</v>
      </c>
      <c r="I48" s="11">
        <f>SUM(I49:I51)</f>
        <v>0</v>
      </c>
      <c r="J48" s="11">
        <f>SUM(J49:J51)</f>
        <v>0</v>
      </c>
      <c r="K48" s="52" t="s">
        <v>2</v>
      </c>
    </row>
    <row r="49" spans="1:11" ht="121.5" customHeight="1">
      <c r="A49" s="37"/>
      <c r="B49" s="40"/>
      <c r="C49" s="40"/>
      <c r="D49" s="40"/>
      <c r="E49" s="10">
        <v>2011</v>
      </c>
      <c r="F49" s="10">
        <f t="shared" si="1"/>
        <v>22544</v>
      </c>
      <c r="G49" s="10">
        <v>8680</v>
      </c>
      <c r="H49" s="10">
        <v>13864</v>
      </c>
      <c r="I49" s="10"/>
      <c r="J49" s="10"/>
      <c r="K49" s="53"/>
    </row>
    <row r="50" spans="1:11" ht="161.25" customHeight="1">
      <c r="A50" s="37"/>
      <c r="B50" s="40"/>
      <c r="C50" s="40"/>
      <c r="D50" s="40"/>
      <c r="E50" s="10">
        <v>2012</v>
      </c>
      <c r="F50" s="10">
        <f t="shared" si="1"/>
        <v>30418</v>
      </c>
      <c r="G50" s="10">
        <v>11880</v>
      </c>
      <c r="H50" s="10">
        <v>18538</v>
      </c>
      <c r="I50" s="10"/>
      <c r="J50" s="10"/>
      <c r="K50" s="53"/>
    </row>
    <row r="51" spans="1:11" ht="150" customHeight="1">
      <c r="A51" s="38"/>
      <c r="B51" s="41"/>
      <c r="C51" s="41"/>
      <c r="D51" s="41"/>
      <c r="E51" s="10">
        <v>2013</v>
      </c>
      <c r="F51" s="10">
        <f t="shared" si="1"/>
        <v>38479</v>
      </c>
      <c r="G51" s="10">
        <v>27240</v>
      </c>
      <c r="H51" s="10">
        <v>11239</v>
      </c>
      <c r="I51" s="10"/>
      <c r="J51" s="10"/>
      <c r="K51" s="54"/>
    </row>
    <row r="52" spans="1:11" s="2" customFormat="1" ht="63.75" customHeight="1">
      <c r="A52" s="88">
        <v>11</v>
      </c>
      <c r="B52" s="88" t="s">
        <v>138</v>
      </c>
      <c r="C52" s="88" t="s">
        <v>137</v>
      </c>
      <c r="D52" s="50" t="s">
        <v>114</v>
      </c>
      <c r="E52" s="9" t="s">
        <v>41</v>
      </c>
      <c r="F52" s="9">
        <f t="shared" si="1"/>
        <v>116500</v>
      </c>
      <c r="G52" s="9">
        <f>SUM(G53:G57)</f>
        <v>0</v>
      </c>
      <c r="H52" s="9">
        <f>SUM(H53:H57)</f>
        <v>116500</v>
      </c>
      <c r="I52" s="9">
        <f>SUM(I53:I57)</f>
        <v>0</v>
      </c>
      <c r="J52" s="9">
        <f>SUM(J53:J57)</f>
        <v>0</v>
      </c>
      <c r="K52" s="88" t="s">
        <v>130</v>
      </c>
    </row>
    <row r="53" spans="1:11" s="2" customFormat="1" ht="61.5" customHeight="1">
      <c r="A53" s="88"/>
      <c r="B53" s="84"/>
      <c r="C53" s="88"/>
      <c r="D53" s="50"/>
      <c r="E53" s="3">
        <v>2011</v>
      </c>
      <c r="F53" s="9">
        <f t="shared" si="1"/>
        <v>9000</v>
      </c>
      <c r="G53" s="3"/>
      <c r="H53" s="3">
        <v>9000</v>
      </c>
      <c r="I53" s="3"/>
      <c r="J53" s="3"/>
      <c r="K53" s="88"/>
    </row>
    <row r="54" spans="1:11" s="2" customFormat="1" ht="54" customHeight="1">
      <c r="A54" s="88"/>
      <c r="B54" s="84"/>
      <c r="C54" s="88"/>
      <c r="D54" s="50"/>
      <c r="E54" s="3">
        <v>2012</v>
      </c>
      <c r="F54" s="9">
        <f t="shared" si="1"/>
        <v>20000</v>
      </c>
      <c r="G54" s="3"/>
      <c r="H54" s="3">
        <v>20000</v>
      </c>
      <c r="I54" s="3"/>
      <c r="J54" s="3"/>
      <c r="K54" s="88"/>
    </row>
    <row r="55" spans="1:11" s="2" customFormat="1" ht="54" customHeight="1">
      <c r="A55" s="45"/>
      <c r="B55" s="91"/>
      <c r="C55" s="45"/>
      <c r="D55" s="42"/>
      <c r="E55" s="15">
        <v>2013</v>
      </c>
      <c r="F55" s="9">
        <f t="shared" si="1"/>
        <v>20000</v>
      </c>
      <c r="G55" s="15"/>
      <c r="H55" s="15">
        <v>20000</v>
      </c>
      <c r="I55" s="15"/>
      <c r="J55" s="15"/>
      <c r="K55" s="88"/>
    </row>
    <row r="56" spans="1:11" s="2" customFormat="1" ht="54" customHeight="1">
      <c r="A56" s="45"/>
      <c r="B56" s="91"/>
      <c r="C56" s="45"/>
      <c r="D56" s="42"/>
      <c r="E56" s="15">
        <v>2014</v>
      </c>
      <c r="F56" s="9">
        <f>SUM(G56:J56)</f>
        <v>21000</v>
      </c>
      <c r="G56" s="15"/>
      <c r="H56" s="15">
        <v>21000</v>
      </c>
      <c r="I56" s="15"/>
      <c r="J56" s="15"/>
      <c r="K56" s="88"/>
    </row>
    <row r="57" spans="1:11" s="2" customFormat="1" ht="65.25" customHeight="1">
      <c r="A57" s="45"/>
      <c r="B57" s="91"/>
      <c r="C57" s="45"/>
      <c r="D57" s="42"/>
      <c r="E57" s="15">
        <v>2015</v>
      </c>
      <c r="F57" s="9">
        <f t="shared" si="1"/>
        <v>46500</v>
      </c>
      <c r="G57" s="15"/>
      <c r="H57" s="15">
        <v>46500</v>
      </c>
      <c r="I57" s="15"/>
      <c r="J57" s="15"/>
      <c r="K57" s="88"/>
    </row>
    <row r="58" spans="1:11" s="2" customFormat="1" ht="108" customHeight="1">
      <c r="A58" s="88">
        <v>12</v>
      </c>
      <c r="B58" s="88" t="s">
        <v>115</v>
      </c>
      <c r="C58" s="88" t="s">
        <v>116</v>
      </c>
      <c r="D58" s="50"/>
      <c r="E58" s="9" t="s">
        <v>41</v>
      </c>
      <c r="F58" s="9">
        <f t="shared" si="1"/>
        <v>2730</v>
      </c>
      <c r="G58" s="9">
        <f>SUM(G59:G61)</f>
        <v>0</v>
      </c>
      <c r="H58" s="9">
        <f>SUM(H59:H61)</f>
        <v>2730</v>
      </c>
      <c r="I58" s="9">
        <f>SUM(I59:I61)</f>
        <v>0</v>
      </c>
      <c r="J58" s="9">
        <f>SUM(J59:J61)</f>
        <v>0</v>
      </c>
      <c r="K58" s="65" t="s">
        <v>129</v>
      </c>
    </row>
    <row r="59" spans="1:11" s="2" customFormat="1" ht="180.75" customHeight="1">
      <c r="A59" s="88"/>
      <c r="B59" s="88"/>
      <c r="C59" s="88"/>
      <c r="D59" s="51"/>
      <c r="E59" s="3">
        <v>2011</v>
      </c>
      <c r="F59" s="9">
        <f t="shared" si="1"/>
        <v>0</v>
      </c>
      <c r="G59" s="3"/>
      <c r="H59" s="3">
        <v>0</v>
      </c>
      <c r="I59" s="3"/>
      <c r="J59" s="3"/>
      <c r="K59" s="43"/>
    </row>
    <row r="60" spans="1:11" s="2" customFormat="1" ht="141" customHeight="1">
      <c r="A60" s="88"/>
      <c r="B60" s="88"/>
      <c r="C60" s="88"/>
      <c r="D60" s="51"/>
      <c r="E60" s="3">
        <v>2012</v>
      </c>
      <c r="F60" s="9">
        <f t="shared" si="1"/>
        <v>1395</v>
      </c>
      <c r="G60" s="3"/>
      <c r="H60" s="3">
        <v>1395</v>
      </c>
      <c r="I60" s="3"/>
      <c r="J60" s="3"/>
      <c r="K60" s="43"/>
    </row>
    <row r="61" spans="1:11" s="2" customFormat="1" ht="198" customHeight="1">
      <c r="A61" s="88"/>
      <c r="B61" s="88"/>
      <c r="C61" s="88"/>
      <c r="D61" s="51"/>
      <c r="E61" s="3">
        <v>2013</v>
      </c>
      <c r="F61" s="9">
        <f t="shared" si="1"/>
        <v>1335</v>
      </c>
      <c r="G61" s="3"/>
      <c r="H61" s="3">
        <v>1335</v>
      </c>
      <c r="I61" s="3"/>
      <c r="J61" s="3"/>
      <c r="K61" s="44"/>
    </row>
    <row r="62" spans="1:11" s="2" customFormat="1" ht="50.25" customHeight="1">
      <c r="A62" s="88">
        <v>13</v>
      </c>
      <c r="B62" s="88" t="s">
        <v>132</v>
      </c>
      <c r="C62" s="88" t="s">
        <v>161</v>
      </c>
      <c r="D62" s="50" t="s">
        <v>131</v>
      </c>
      <c r="E62" s="9" t="s">
        <v>41</v>
      </c>
      <c r="F62" s="9">
        <f aca="true" t="shared" si="2" ref="F62:F69">SUM(G62:J62)</f>
        <v>217972.06</v>
      </c>
      <c r="G62" s="9">
        <f>SUM(G63:G65)</f>
        <v>25549.6</v>
      </c>
      <c r="H62" s="9">
        <f>SUM(H63:H65)</f>
        <v>47632.8</v>
      </c>
      <c r="I62" s="9">
        <f>SUM(I63:I65)</f>
        <v>0</v>
      </c>
      <c r="J62" s="9">
        <f>SUM(J63:J65)</f>
        <v>144789.66</v>
      </c>
      <c r="K62" s="90" t="s">
        <v>17</v>
      </c>
    </row>
    <row r="63" spans="1:11" s="2" customFormat="1" ht="72.75" customHeight="1">
      <c r="A63" s="88"/>
      <c r="B63" s="88"/>
      <c r="C63" s="88"/>
      <c r="D63" s="50"/>
      <c r="E63" s="3">
        <v>2011</v>
      </c>
      <c r="F63" s="9">
        <f t="shared" si="2"/>
        <v>114746.5</v>
      </c>
      <c r="G63" s="3">
        <v>25549.6</v>
      </c>
      <c r="H63" s="3">
        <v>26806.8</v>
      </c>
      <c r="I63" s="3"/>
      <c r="J63" s="3">
        <v>62390.1</v>
      </c>
      <c r="K63" s="88"/>
    </row>
    <row r="64" spans="1:11" s="2" customFormat="1" ht="84.75" customHeight="1">
      <c r="A64" s="88"/>
      <c r="B64" s="88"/>
      <c r="C64" s="88"/>
      <c r="D64" s="50"/>
      <c r="E64" s="3">
        <v>2012</v>
      </c>
      <c r="F64" s="9">
        <f t="shared" si="2"/>
        <v>92499.56</v>
      </c>
      <c r="G64" s="3">
        <v>0</v>
      </c>
      <c r="H64" s="3">
        <v>10100</v>
      </c>
      <c r="I64" s="3"/>
      <c r="J64" s="3">
        <v>82399.56</v>
      </c>
      <c r="K64" s="88"/>
    </row>
    <row r="65" spans="1:11" s="2" customFormat="1" ht="69.75" customHeight="1">
      <c r="A65" s="88"/>
      <c r="B65" s="88"/>
      <c r="C65" s="88"/>
      <c r="D65" s="50"/>
      <c r="E65" s="3">
        <v>2013</v>
      </c>
      <c r="F65" s="9">
        <f t="shared" si="2"/>
        <v>10726</v>
      </c>
      <c r="G65" s="3"/>
      <c r="H65" s="3">
        <v>10726</v>
      </c>
      <c r="I65" s="3"/>
      <c r="J65" s="3"/>
      <c r="K65" s="88"/>
    </row>
    <row r="66" spans="1:11" s="2" customFormat="1" ht="12" customHeight="1">
      <c r="A66" s="88">
        <v>14</v>
      </c>
      <c r="B66" s="88" t="s">
        <v>133</v>
      </c>
      <c r="C66" s="88" t="s">
        <v>134</v>
      </c>
      <c r="D66" s="50" t="s">
        <v>135</v>
      </c>
      <c r="E66" s="9" t="s">
        <v>41</v>
      </c>
      <c r="F66" s="9">
        <f t="shared" si="2"/>
        <v>4717.400000000001</v>
      </c>
      <c r="G66" s="9">
        <f>SUM(G67:G69)</f>
        <v>2806.3</v>
      </c>
      <c r="H66" s="9">
        <f>SUM(H67:H69)</f>
        <v>615.9</v>
      </c>
      <c r="I66" s="9">
        <f>SUM(I67:I69)</f>
        <v>0</v>
      </c>
      <c r="J66" s="9">
        <f>SUM(J67:J69)</f>
        <v>1295.2</v>
      </c>
      <c r="K66" s="88" t="s">
        <v>136</v>
      </c>
    </row>
    <row r="67" spans="1:11" ht="54" customHeight="1">
      <c r="A67" s="89"/>
      <c r="B67" s="89"/>
      <c r="C67" s="89"/>
      <c r="D67" s="51"/>
      <c r="E67" s="3">
        <v>2011</v>
      </c>
      <c r="F67" s="9">
        <f t="shared" si="2"/>
        <v>4317.400000000001</v>
      </c>
      <c r="G67" s="3">
        <v>2806.3</v>
      </c>
      <c r="H67" s="3">
        <v>215.9</v>
      </c>
      <c r="I67" s="3"/>
      <c r="J67" s="3">
        <v>1295.2</v>
      </c>
      <c r="K67" s="84"/>
    </row>
    <row r="68" spans="1:11" ht="57" customHeight="1">
      <c r="A68" s="89"/>
      <c r="B68" s="89"/>
      <c r="C68" s="89"/>
      <c r="D68" s="51"/>
      <c r="E68" s="3">
        <v>2012</v>
      </c>
      <c r="F68" s="9">
        <f t="shared" si="2"/>
        <v>200</v>
      </c>
      <c r="G68" s="3"/>
      <c r="H68" s="3">
        <v>200</v>
      </c>
      <c r="I68" s="3"/>
      <c r="J68" s="3"/>
      <c r="K68" s="84"/>
    </row>
    <row r="69" spans="1:11" ht="67.5" customHeight="1">
      <c r="A69" s="89"/>
      <c r="B69" s="89"/>
      <c r="C69" s="89"/>
      <c r="D69" s="51"/>
      <c r="E69" s="3">
        <v>2013</v>
      </c>
      <c r="F69" s="9">
        <f t="shared" si="2"/>
        <v>200</v>
      </c>
      <c r="G69" s="3"/>
      <c r="H69" s="3">
        <v>200</v>
      </c>
      <c r="I69" s="3"/>
      <c r="J69" s="3"/>
      <c r="K69" s="84"/>
    </row>
    <row r="70" spans="1:11" ht="66" customHeight="1">
      <c r="A70" s="88">
        <v>15</v>
      </c>
      <c r="B70" s="88" t="s">
        <v>162</v>
      </c>
      <c r="C70" s="88" t="s">
        <v>163</v>
      </c>
      <c r="D70" s="50" t="s">
        <v>164</v>
      </c>
      <c r="E70" s="9" t="s">
        <v>41</v>
      </c>
      <c r="F70" s="9">
        <f aca="true" t="shared" si="3" ref="F70:F80">SUM(G70:J70)</f>
        <v>17530</v>
      </c>
      <c r="G70" s="9">
        <f>SUM(G71:G74)</f>
        <v>16663</v>
      </c>
      <c r="H70" s="9">
        <f>SUM(H71:H74)</f>
        <v>867</v>
      </c>
      <c r="I70" s="9">
        <f>SUM(I71:I74)</f>
        <v>0</v>
      </c>
      <c r="J70" s="9">
        <f>SUM(J71:J74)</f>
        <v>0</v>
      </c>
      <c r="K70" s="65" t="s">
        <v>165</v>
      </c>
    </row>
    <row r="71" spans="1:11" ht="63.75" customHeight="1">
      <c r="A71" s="84"/>
      <c r="B71" s="84"/>
      <c r="C71" s="84"/>
      <c r="D71" s="51"/>
      <c r="E71" s="3">
        <v>2012</v>
      </c>
      <c r="F71" s="9">
        <f t="shared" si="3"/>
        <v>4150</v>
      </c>
      <c r="G71" s="3">
        <v>3947</v>
      </c>
      <c r="H71" s="3">
        <v>203</v>
      </c>
      <c r="I71" s="3"/>
      <c r="J71" s="3"/>
      <c r="K71" s="48"/>
    </row>
    <row r="72" spans="1:11" ht="60.75" customHeight="1">
      <c r="A72" s="84"/>
      <c r="B72" s="84"/>
      <c r="C72" s="84"/>
      <c r="D72" s="51"/>
      <c r="E72" s="3">
        <v>2013</v>
      </c>
      <c r="F72" s="9">
        <f t="shared" si="3"/>
        <v>4830</v>
      </c>
      <c r="G72" s="3">
        <v>4582</v>
      </c>
      <c r="H72" s="3">
        <v>248</v>
      </c>
      <c r="I72" s="3"/>
      <c r="J72" s="3"/>
      <c r="K72" s="48"/>
    </row>
    <row r="73" spans="1:11" ht="86.25" customHeight="1">
      <c r="A73" s="84"/>
      <c r="B73" s="84"/>
      <c r="C73" s="84"/>
      <c r="D73" s="51"/>
      <c r="E73" s="3">
        <v>2014</v>
      </c>
      <c r="F73" s="9">
        <f t="shared" si="3"/>
        <v>4170</v>
      </c>
      <c r="G73" s="3">
        <v>3967</v>
      </c>
      <c r="H73" s="3">
        <v>203</v>
      </c>
      <c r="I73" s="3"/>
      <c r="J73" s="3"/>
      <c r="K73" s="48"/>
    </row>
    <row r="74" spans="1:11" ht="78" customHeight="1">
      <c r="A74" s="84"/>
      <c r="B74" s="84"/>
      <c r="C74" s="84"/>
      <c r="D74" s="51"/>
      <c r="E74" s="3">
        <v>2015</v>
      </c>
      <c r="F74" s="9">
        <f t="shared" si="3"/>
        <v>4380</v>
      </c>
      <c r="G74" s="3">
        <v>4167</v>
      </c>
      <c r="H74" s="3">
        <v>213</v>
      </c>
      <c r="I74" s="27"/>
      <c r="J74" s="27"/>
      <c r="K74" s="49"/>
    </row>
    <row r="75" spans="1:11" ht="72" customHeight="1">
      <c r="A75" s="84">
        <v>16</v>
      </c>
      <c r="B75" s="88" t="s">
        <v>166</v>
      </c>
      <c r="C75" s="88" t="s">
        <v>167</v>
      </c>
      <c r="D75" s="85" t="s">
        <v>168</v>
      </c>
      <c r="E75" s="9" t="s">
        <v>41</v>
      </c>
      <c r="F75" s="9">
        <f t="shared" si="3"/>
        <v>7865</v>
      </c>
      <c r="G75" s="9">
        <f>SUM(G76:G80)</f>
        <v>0</v>
      </c>
      <c r="H75" s="9">
        <f>SUM(H76:H80)</f>
        <v>7000</v>
      </c>
      <c r="I75" s="9">
        <f>SUM(I76:I80)</f>
        <v>0</v>
      </c>
      <c r="J75" s="9">
        <f>SUM(J76:J80)</f>
        <v>865</v>
      </c>
      <c r="K75" s="50" t="s">
        <v>170</v>
      </c>
    </row>
    <row r="76" spans="1:11" ht="72.75" customHeight="1">
      <c r="A76" s="84"/>
      <c r="B76" s="84"/>
      <c r="C76" s="84"/>
      <c r="D76" s="51"/>
      <c r="E76" s="3">
        <v>2011</v>
      </c>
      <c r="F76" s="9">
        <f t="shared" si="3"/>
        <v>1850</v>
      </c>
      <c r="G76" s="3"/>
      <c r="H76" s="3">
        <v>1000</v>
      </c>
      <c r="I76" s="3"/>
      <c r="J76" s="3">
        <v>850</v>
      </c>
      <c r="K76" s="51"/>
    </row>
    <row r="77" spans="1:11" ht="138" customHeight="1">
      <c r="A77" s="84"/>
      <c r="B77" s="84"/>
      <c r="C77" s="84"/>
      <c r="D77" s="51"/>
      <c r="E77" s="3">
        <v>2012</v>
      </c>
      <c r="F77" s="9">
        <f t="shared" si="3"/>
        <v>1015</v>
      </c>
      <c r="G77" s="3"/>
      <c r="H77" s="3">
        <v>1000</v>
      </c>
      <c r="I77" s="3"/>
      <c r="J77" s="3">
        <v>15</v>
      </c>
      <c r="K77" s="51"/>
    </row>
    <row r="78" spans="1:11" ht="137.25" customHeight="1">
      <c r="A78" s="84"/>
      <c r="B78" s="84"/>
      <c r="C78" s="84"/>
      <c r="D78" s="51"/>
      <c r="E78" s="3">
        <v>2013</v>
      </c>
      <c r="F78" s="9">
        <f t="shared" si="3"/>
        <v>1000</v>
      </c>
      <c r="G78" s="3"/>
      <c r="H78" s="3">
        <v>1000</v>
      </c>
      <c r="I78" s="3"/>
      <c r="J78" s="3"/>
      <c r="K78" s="51"/>
    </row>
    <row r="79" spans="1:11" ht="133.5" customHeight="1">
      <c r="A79" s="84"/>
      <c r="B79" s="84"/>
      <c r="C79" s="84"/>
      <c r="D79" s="51"/>
      <c r="E79" s="3">
        <v>2014</v>
      </c>
      <c r="F79" s="9">
        <f t="shared" si="3"/>
        <v>2000</v>
      </c>
      <c r="G79" s="3"/>
      <c r="H79" s="3">
        <v>2000</v>
      </c>
      <c r="I79" s="3"/>
      <c r="J79" s="3"/>
      <c r="K79" s="51"/>
    </row>
    <row r="80" spans="1:11" ht="134.25" customHeight="1">
      <c r="A80" s="84"/>
      <c r="B80" s="84"/>
      <c r="C80" s="84"/>
      <c r="D80" s="51"/>
      <c r="E80" s="3">
        <v>2015</v>
      </c>
      <c r="F80" s="9">
        <f t="shared" si="3"/>
        <v>2000</v>
      </c>
      <c r="G80" s="3"/>
      <c r="H80" s="3">
        <v>2000</v>
      </c>
      <c r="I80" s="27"/>
      <c r="J80" s="27"/>
      <c r="K80" s="51"/>
    </row>
    <row r="81" spans="1:11" ht="195" customHeight="1">
      <c r="A81" s="83">
        <v>17</v>
      </c>
      <c r="B81" s="83" t="s">
        <v>182</v>
      </c>
      <c r="C81" s="83" t="s">
        <v>183</v>
      </c>
      <c r="D81" s="85" t="s">
        <v>184</v>
      </c>
      <c r="E81" s="9" t="s">
        <v>41</v>
      </c>
      <c r="F81" s="9">
        <f>SUM(F82:F84)</f>
        <v>13300</v>
      </c>
      <c r="G81" s="9">
        <f>SUM(G82:G84)</f>
        <v>0</v>
      </c>
      <c r="H81" s="9">
        <f>SUM(H82:H84)</f>
        <v>13300</v>
      </c>
      <c r="I81" s="9">
        <f>SUM(I82:I84)</f>
        <v>0</v>
      </c>
      <c r="J81" s="9">
        <f>SUM(J82:J84)</f>
        <v>0</v>
      </c>
      <c r="K81" s="86" t="s">
        <v>185</v>
      </c>
    </row>
    <row r="82" spans="1:11" ht="186.75" customHeight="1">
      <c r="A82" s="84"/>
      <c r="B82" s="83"/>
      <c r="C82" s="84"/>
      <c r="D82" s="51"/>
      <c r="E82" s="3">
        <v>2011</v>
      </c>
      <c r="F82" s="9">
        <f>SUM(G82:J82)</f>
        <v>3300</v>
      </c>
      <c r="G82" s="3"/>
      <c r="H82" s="3">
        <v>3300</v>
      </c>
      <c r="I82" s="27"/>
      <c r="J82" s="27"/>
      <c r="K82" s="51"/>
    </row>
    <row r="83" spans="1:11" ht="240.75" customHeight="1">
      <c r="A83" s="84"/>
      <c r="B83" s="83"/>
      <c r="C83" s="84"/>
      <c r="D83" s="51"/>
      <c r="E83" s="3">
        <v>2012</v>
      </c>
      <c r="F83" s="9">
        <f>SUM(G83:J83)</f>
        <v>8500</v>
      </c>
      <c r="G83" s="3"/>
      <c r="H83" s="3">
        <v>8500</v>
      </c>
      <c r="I83" s="27"/>
      <c r="J83" s="27"/>
      <c r="K83" s="51"/>
    </row>
    <row r="84" spans="1:11" ht="241.5" customHeight="1">
      <c r="A84" s="84"/>
      <c r="B84" s="83"/>
      <c r="C84" s="84"/>
      <c r="D84" s="51"/>
      <c r="E84" s="3">
        <v>2013</v>
      </c>
      <c r="F84" s="9">
        <f>SUM(G84:J84)</f>
        <v>1500</v>
      </c>
      <c r="G84" s="3"/>
      <c r="H84" s="3">
        <v>1500</v>
      </c>
      <c r="I84" s="27"/>
      <c r="J84" s="27"/>
      <c r="K84" s="51"/>
    </row>
    <row r="85" spans="1:11" ht="129.75" customHeight="1">
      <c r="A85" s="84">
        <v>18</v>
      </c>
      <c r="B85" s="83" t="s">
        <v>186</v>
      </c>
      <c r="C85" s="83" t="s">
        <v>187</v>
      </c>
      <c r="D85" s="85" t="s">
        <v>188</v>
      </c>
      <c r="E85" s="3" t="s">
        <v>41</v>
      </c>
      <c r="F85" s="9">
        <f>SUM(F86:F88)</f>
        <v>31354</v>
      </c>
      <c r="G85" s="9">
        <f>SUM(G86:G88)</f>
        <v>7173.300000000001</v>
      </c>
      <c r="H85" s="9">
        <f>SUM(H86:H88)</f>
        <v>24180.7</v>
      </c>
      <c r="I85" s="34">
        <f>SUM(I86:I88)</f>
        <v>0</v>
      </c>
      <c r="J85" s="34">
        <f>SUM(J86:J88)</f>
        <v>0</v>
      </c>
      <c r="K85" s="86" t="s">
        <v>189</v>
      </c>
    </row>
    <row r="86" spans="1:11" ht="132" customHeight="1">
      <c r="A86" s="84"/>
      <c r="B86" s="84"/>
      <c r="C86" s="83"/>
      <c r="D86" s="85"/>
      <c r="E86" s="3">
        <v>2012</v>
      </c>
      <c r="F86" s="9">
        <f>SUM(G86:J86)</f>
        <v>24837</v>
      </c>
      <c r="G86" s="3">
        <v>2016.4</v>
      </c>
      <c r="H86" s="3">
        <v>22820.6</v>
      </c>
      <c r="I86" s="27"/>
      <c r="J86" s="27"/>
      <c r="K86" s="87"/>
    </row>
    <row r="87" spans="1:11" ht="129.75" customHeight="1">
      <c r="A87" s="84"/>
      <c r="B87" s="84"/>
      <c r="C87" s="83"/>
      <c r="D87" s="85"/>
      <c r="E87" s="3">
        <v>2013</v>
      </c>
      <c r="F87" s="9">
        <f>SUM(G87:J87)</f>
        <v>4019</v>
      </c>
      <c r="G87" s="3">
        <v>3228.3</v>
      </c>
      <c r="H87" s="3">
        <v>790.7</v>
      </c>
      <c r="I87" s="27"/>
      <c r="J87" s="27"/>
      <c r="K87" s="87"/>
    </row>
    <row r="88" spans="1:11" ht="134.25" customHeight="1">
      <c r="A88" s="84"/>
      <c r="B88" s="84"/>
      <c r="C88" s="83"/>
      <c r="D88" s="85"/>
      <c r="E88" s="3">
        <v>2014</v>
      </c>
      <c r="F88" s="9">
        <f>SUM(G88:J88)</f>
        <v>2498</v>
      </c>
      <c r="G88" s="3">
        <v>1928.6</v>
      </c>
      <c r="H88" s="3">
        <v>569.4</v>
      </c>
      <c r="I88" s="27"/>
      <c r="J88" s="27"/>
      <c r="K88" s="87"/>
    </row>
    <row r="89" spans="2:10" ht="12">
      <c r="B89" s="23" t="s">
        <v>41</v>
      </c>
      <c r="F89" s="1">
        <f>SUM(F90:F95)</f>
        <v>3152819.902</v>
      </c>
      <c r="G89" s="1">
        <f>SUM(G90:G95)</f>
        <v>1029764.592</v>
      </c>
      <c r="H89" s="1">
        <f>SUM(H90:H95)</f>
        <v>1181521.45</v>
      </c>
      <c r="I89" s="1">
        <f>SUM(I90:I95)</f>
        <v>323729</v>
      </c>
      <c r="J89" s="1">
        <f>SUM(J90:J95)</f>
        <v>617804.8600000001</v>
      </c>
    </row>
    <row r="90" spans="2:10" ht="12">
      <c r="B90" s="23" t="s">
        <v>149</v>
      </c>
      <c r="F90" s="1">
        <f>SUM(F7+F8+F9+F10+F13+F14+F15+F18+F19)</f>
        <v>495482.692</v>
      </c>
      <c r="G90" s="1">
        <f>SUM(G7+G8+G9+G10+G13+G14+G15+G18+G19)</f>
        <v>1615.692</v>
      </c>
      <c r="H90" s="1">
        <f>SUM(H7+H8+H9+H10+H13+H14+H15+H18+H19)</f>
        <v>464701</v>
      </c>
      <c r="I90" s="1">
        <f>SUM(I7+I8+I9+I10+I13+I14+I15+I18+I19)</f>
        <v>29166</v>
      </c>
      <c r="J90" s="1">
        <f>SUM(J7+J8+J9+J10+J13+J14+J15+J18+J19)</f>
        <v>0</v>
      </c>
    </row>
    <row r="91" spans="2:10" ht="12">
      <c r="B91" s="24">
        <v>2011</v>
      </c>
      <c r="F91" s="1">
        <f>SUM(F11+F16+F20+F29+F33+F37+F41+F45+F49+F53+F59+F63+F67+F76+F82)</f>
        <v>1183195.7599999998</v>
      </c>
      <c r="G91" s="1">
        <f>SUM(G11+G16+G20+G29+G33+G37+G41+G45+G49+G53+G59+G63+G67+G76+G82)</f>
        <v>533807.26</v>
      </c>
      <c r="H91" s="1">
        <f>SUM(H11+H16+H20+H29+H33+H37+H41+H45+H49+H53+H59+H63+H67+H76+H82)</f>
        <v>166275.8</v>
      </c>
      <c r="I91" s="1">
        <f>SUM(I11+I16+I20+I29+I33+I37+I41+I45+I49+I53+I59+I63+I67+I76+I82)</f>
        <v>294563</v>
      </c>
      <c r="J91" s="1">
        <f>SUM(J11+J16+J20+J29+J33+J37+J41+J45+J49+J53+J59+J63+J67+J76+J82)</f>
        <v>188549.7</v>
      </c>
    </row>
    <row r="92" spans="2:10" ht="12">
      <c r="B92" s="24">
        <v>2012</v>
      </c>
      <c r="F92" s="1">
        <f>SUM(F24+F30+F34+F38+F42+F46+F50+F54+F60+F64+F68+F71+F77+F83+F86)</f>
        <v>1293237.75</v>
      </c>
      <c r="G92" s="1">
        <f>SUM(G24+G30+G34+G38+G42+G46+G50+G54+G60+G64+G68+G71+G77+G83+G86)</f>
        <v>446491.44</v>
      </c>
      <c r="H92" s="1">
        <f>SUM(H24+H30+H34+H38+H42+H46+H50+H54+H60+H64+H68+H71+H77+H83+H86)</f>
        <v>417491.14999999997</v>
      </c>
      <c r="I92" s="1">
        <f>SUM(I24+I30+I34+I38+I42+I46+I50+I54+I60+I64+I68+I71+I77+I83+I86)</f>
        <v>0</v>
      </c>
      <c r="J92" s="1">
        <f>SUM(J24+J30+J34+J38+J42+J46+J50+J54+J60+J64+J68+J71+J77+J83+J86)</f>
        <v>429255.16000000003</v>
      </c>
    </row>
    <row r="93" spans="2:10" ht="12">
      <c r="B93" s="24">
        <v>2013</v>
      </c>
      <c r="F93" s="1">
        <f>SUM(F31+F35+F39+F43+F47+F51+F55+F61+F65+F69+F72+F78+F84+F87)</f>
        <v>98355.7</v>
      </c>
      <c r="G93" s="1">
        <f>SUM(G31+G35+G39+G43+G47+G51+G55+G61+G65+G69+G72+G78+G84+G87)</f>
        <v>37787.600000000006</v>
      </c>
      <c r="H93" s="1">
        <f>SUM(H31+H35+H39+H43+H47+H51+H55+H61+H65+H69+H72+H78+H84+H87)</f>
        <v>60568.1</v>
      </c>
      <c r="I93" s="1">
        <f>SUM(I31+I35+I39+I43+I47+I51+I55+I61+I65+I69+I72+I78+I84+I87)</f>
        <v>0</v>
      </c>
      <c r="J93" s="1">
        <f>SUM(J31+J35+J39+J43+J47+J51+J55+J61+J65+J69+J72+J78+J84+J87)</f>
        <v>0</v>
      </c>
    </row>
    <row r="94" spans="2:10" ht="12">
      <c r="B94" s="24">
        <v>2014</v>
      </c>
      <c r="F94" s="1">
        <f>SUM(F56+F73+F79+F88)</f>
        <v>29668</v>
      </c>
      <c r="G94" s="1">
        <f>SUM(G56+G73+G79+G88)</f>
        <v>5895.6</v>
      </c>
      <c r="H94" s="1">
        <f>SUM(H56+H73+H79+H88)</f>
        <v>23772.4</v>
      </c>
      <c r="I94" s="1">
        <f>SUM(I56+I73+I79+I88)</f>
        <v>0</v>
      </c>
      <c r="J94" s="1">
        <f>SUM(J56+J73+J79+J88)</f>
        <v>0</v>
      </c>
    </row>
    <row r="95" spans="2:10" ht="12">
      <c r="B95" s="24">
        <v>2015</v>
      </c>
      <c r="F95" s="1">
        <f>SUM(F57+F74+F80)</f>
        <v>52880</v>
      </c>
      <c r="G95" s="1">
        <f>SUM(G57+G74+G80)</f>
        <v>4167</v>
      </c>
      <c r="H95" s="1">
        <f>SUM(H57+H74+H80)</f>
        <v>48713</v>
      </c>
      <c r="I95" s="1">
        <f>SUM(I57+I74+I80)</f>
        <v>0</v>
      </c>
      <c r="J95" s="1">
        <f>SUM(J57+J74+J80)</f>
        <v>0</v>
      </c>
    </row>
    <row r="97" ht="12">
      <c r="B97" s="5" t="s">
        <v>152</v>
      </c>
    </row>
    <row r="98" ht="12">
      <c r="B98" s="5" t="s">
        <v>153</v>
      </c>
    </row>
  </sheetData>
  <sheetProtection/>
  <mergeCells count="100">
    <mergeCell ref="B52:B57"/>
    <mergeCell ref="A62:A65"/>
    <mergeCell ref="A44:A47"/>
    <mergeCell ref="D62:D65"/>
    <mergeCell ref="K58:K61"/>
    <mergeCell ref="B62:B65"/>
    <mergeCell ref="C48:C51"/>
    <mergeCell ref="C62:C65"/>
    <mergeCell ref="A52:A57"/>
    <mergeCell ref="D44:D47"/>
    <mergeCell ref="B44:B47"/>
    <mergeCell ref="A40:A43"/>
    <mergeCell ref="B40:B43"/>
    <mergeCell ref="C44:C47"/>
    <mergeCell ref="C40:C43"/>
    <mergeCell ref="B58:B61"/>
    <mergeCell ref="A58:A61"/>
    <mergeCell ref="A48:A51"/>
    <mergeCell ref="B48:B51"/>
    <mergeCell ref="C58:C61"/>
    <mergeCell ref="K32:K35"/>
    <mergeCell ref="K36:K39"/>
    <mergeCell ref="C36:C39"/>
    <mergeCell ref="A28:A31"/>
    <mergeCell ref="B28:B31"/>
    <mergeCell ref="C28:C31"/>
    <mergeCell ref="A36:A39"/>
    <mergeCell ref="K17:K20"/>
    <mergeCell ref="A17:A20"/>
    <mergeCell ref="B17:B20"/>
    <mergeCell ref="C17:C20"/>
    <mergeCell ref="K28:K31"/>
    <mergeCell ref="K21:K27"/>
    <mergeCell ref="C21:C27"/>
    <mergeCell ref="A21:A27"/>
    <mergeCell ref="B21:B27"/>
    <mergeCell ref="A6:A11"/>
    <mergeCell ref="B6:B11"/>
    <mergeCell ref="C6:C11"/>
    <mergeCell ref="A12:A16"/>
    <mergeCell ref="D6:D11"/>
    <mergeCell ref="D28:D31"/>
    <mergeCell ref="D21:D27"/>
    <mergeCell ref="D17:D20"/>
    <mergeCell ref="A1:K1"/>
    <mergeCell ref="A3:A5"/>
    <mergeCell ref="B3:B5"/>
    <mergeCell ref="C3:C5"/>
    <mergeCell ref="D3:D5"/>
    <mergeCell ref="E3:F3"/>
    <mergeCell ref="G3:J3"/>
    <mergeCell ref="G4:G5"/>
    <mergeCell ref="K3:K5"/>
    <mergeCell ref="H4:I4"/>
    <mergeCell ref="D40:D43"/>
    <mergeCell ref="K40:K43"/>
    <mergeCell ref="D58:D61"/>
    <mergeCell ref="K52:K57"/>
    <mergeCell ref="K44:K47"/>
    <mergeCell ref="D48:D51"/>
    <mergeCell ref="D52:D57"/>
    <mergeCell ref="K48:K51"/>
    <mergeCell ref="J4:J5"/>
    <mergeCell ref="C12:C16"/>
    <mergeCell ref="D12:D16"/>
    <mergeCell ref="E4:E5"/>
    <mergeCell ref="F4:F5"/>
    <mergeCell ref="B36:B39"/>
    <mergeCell ref="B12:B16"/>
    <mergeCell ref="D36:D39"/>
    <mergeCell ref="A66:A69"/>
    <mergeCell ref="B66:B69"/>
    <mergeCell ref="C66:C69"/>
    <mergeCell ref="D66:D69"/>
    <mergeCell ref="K66:K69"/>
    <mergeCell ref="B32:B35"/>
    <mergeCell ref="C32:C35"/>
    <mergeCell ref="D32:D35"/>
    <mergeCell ref="K62:K65"/>
    <mergeCell ref="C52:C57"/>
    <mergeCell ref="A75:A80"/>
    <mergeCell ref="B75:B80"/>
    <mergeCell ref="C75:C80"/>
    <mergeCell ref="D75:D80"/>
    <mergeCell ref="K75:K80"/>
    <mergeCell ref="B70:B74"/>
    <mergeCell ref="C70:C74"/>
    <mergeCell ref="D70:D74"/>
    <mergeCell ref="A70:A74"/>
    <mergeCell ref="K70:K74"/>
    <mergeCell ref="B81:B84"/>
    <mergeCell ref="A81:A84"/>
    <mergeCell ref="C81:C84"/>
    <mergeCell ref="D81:D84"/>
    <mergeCell ref="K81:K84"/>
    <mergeCell ref="B85:B88"/>
    <mergeCell ref="A85:A88"/>
    <mergeCell ref="C85:C88"/>
    <mergeCell ref="D85:D88"/>
    <mergeCell ref="K85:K8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4"/>
  <sheetViews>
    <sheetView zoomScalePageLayoutView="0" workbookViewId="0" topLeftCell="A41">
      <selection activeCell="C46" sqref="C46:C49"/>
    </sheetView>
  </sheetViews>
  <sheetFormatPr defaultColWidth="9.00390625" defaultRowHeight="12.75"/>
  <cols>
    <col min="1" max="1" width="4.00390625" style="7" customWidth="1"/>
    <col min="2" max="2" width="17.375" style="7" customWidth="1"/>
    <col min="3" max="3" width="13.75390625" style="7" customWidth="1"/>
    <col min="4" max="4" width="18.25390625" style="6" customWidth="1"/>
    <col min="5" max="6" width="7.875" style="2" customWidth="1"/>
    <col min="7" max="7" width="8.875" style="2" customWidth="1"/>
    <col min="8" max="8" width="10.125" style="2" customWidth="1"/>
    <col min="9" max="9" width="9.125" style="2" customWidth="1"/>
    <col min="10" max="10" width="30.375" style="7" customWidth="1"/>
    <col min="11" max="16384" width="9.125" style="2" customWidth="1"/>
  </cols>
  <sheetData>
    <row r="1" spans="1:10" ht="12">
      <c r="A1" s="97" t="s">
        <v>62</v>
      </c>
      <c r="B1" s="97"/>
      <c r="C1" s="97"/>
      <c r="D1" s="97"/>
      <c r="E1" s="97"/>
      <c r="F1" s="97"/>
      <c r="G1" s="97"/>
      <c r="H1" s="97"/>
      <c r="I1" s="97"/>
      <c r="J1" s="97"/>
    </row>
    <row r="3" spans="1:10" ht="47.25" customHeight="1">
      <c r="A3" s="74" t="s">
        <v>34</v>
      </c>
      <c r="B3" s="74" t="s">
        <v>42</v>
      </c>
      <c r="C3" s="79" t="s">
        <v>43</v>
      </c>
      <c r="D3" s="74" t="s">
        <v>35</v>
      </c>
      <c r="E3" s="68" t="s">
        <v>57</v>
      </c>
      <c r="F3" s="69"/>
      <c r="G3" s="56" t="s">
        <v>36</v>
      </c>
      <c r="H3" s="56"/>
      <c r="I3" s="56"/>
      <c r="J3" s="66" t="s">
        <v>53</v>
      </c>
    </row>
    <row r="4" spans="1:10" ht="21" customHeight="1">
      <c r="A4" s="78"/>
      <c r="B4" s="78"/>
      <c r="C4" s="80"/>
      <c r="D4" s="78"/>
      <c r="E4" s="72" t="s">
        <v>58</v>
      </c>
      <c r="F4" s="72" t="s">
        <v>40</v>
      </c>
      <c r="G4" s="74" t="s">
        <v>37</v>
      </c>
      <c r="H4" s="74" t="s">
        <v>38</v>
      </c>
      <c r="I4" s="74" t="s">
        <v>39</v>
      </c>
      <c r="J4" s="67"/>
    </row>
    <row r="5" spans="1:10" ht="30.75" customHeight="1">
      <c r="A5" s="58"/>
      <c r="B5" s="58"/>
      <c r="C5" s="58"/>
      <c r="D5" s="58"/>
      <c r="E5" s="73"/>
      <c r="F5" s="73"/>
      <c r="G5" s="75"/>
      <c r="H5" s="58"/>
      <c r="I5" s="75"/>
      <c r="J5" s="47"/>
    </row>
    <row r="6" spans="1:10" ht="71.25" customHeight="1">
      <c r="A6" s="39">
        <v>1</v>
      </c>
      <c r="B6" s="85" t="s">
        <v>71</v>
      </c>
      <c r="C6" s="85" t="s">
        <v>180</v>
      </c>
      <c r="D6" s="42" t="s">
        <v>72</v>
      </c>
      <c r="E6" s="9" t="s">
        <v>41</v>
      </c>
      <c r="F6" s="9">
        <f>SUM(G6:I6)</f>
        <v>121039.1</v>
      </c>
      <c r="G6" s="9">
        <f>SUM(G7:G9)</f>
        <v>0</v>
      </c>
      <c r="H6" s="9">
        <f>SUM(H7:H9)</f>
        <v>106999</v>
      </c>
      <c r="I6" s="9">
        <f>SUM(I7:I9)</f>
        <v>14040.1</v>
      </c>
      <c r="J6" s="45" t="s">
        <v>77</v>
      </c>
    </row>
    <row r="7" spans="1:10" ht="70.5" customHeight="1">
      <c r="A7" s="40"/>
      <c r="B7" s="51"/>
      <c r="C7" s="51"/>
      <c r="D7" s="43"/>
      <c r="E7" s="3">
        <v>2010</v>
      </c>
      <c r="F7" s="9">
        <f aca="true" t="shared" si="0" ref="F7:F55">SUM(G7:I7)</f>
        <v>37294.1</v>
      </c>
      <c r="G7" s="3"/>
      <c r="H7" s="3">
        <v>32090</v>
      </c>
      <c r="I7" s="3">
        <v>5204.1</v>
      </c>
      <c r="J7" s="46"/>
    </row>
    <row r="8" spans="1:10" ht="72.75" customHeight="1">
      <c r="A8" s="40"/>
      <c r="B8" s="51"/>
      <c r="C8" s="51"/>
      <c r="D8" s="43"/>
      <c r="E8" s="3">
        <v>2011</v>
      </c>
      <c r="F8" s="9">
        <f t="shared" si="0"/>
        <v>43691</v>
      </c>
      <c r="G8" s="3"/>
      <c r="H8" s="3">
        <v>38155</v>
      </c>
      <c r="I8" s="3">
        <v>5536</v>
      </c>
      <c r="J8" s="46"/>
    </row>
    <row r="9" spans="1:10" ht="66.75" customHeight="1">
      <c r="A9" s="41"/>
      <c r="B9" s="51"/>
      <c r="C9" s="51"/>
      <c r="D9" s="44"/>
      <c r="E9" s="3">
        <v>2012</v>
      </c>
      <c r="F9" s="9">
        <f t="shared" si="0"/>
        <v>40054</v>
      </c>
      <c r="G9" s="3"/>
      <c r="H9" s="3">
        <v>36754</v>
      </c>
      <c r="I9" s="3">
        <v>3300</v>
      </c>
      <c r="J9" s="47"/>
    </row>
    <row r="10" spans="1:10" ht="105.75" customHeight="1">
      <c r="A10" s="39">
        <v>2</v>
      </c>
      <c r="B10" s="85" t="s">
        <v>73</v>
      </c>
      <c r="C10" s="85" t="s">
        <v>143</v>
      </c>
      <c r="D10" s="42" t="s">
        <v>74</v>
      </c>
      <c r="E10" s="9" t="s">
        <v>41</v>
      </c>
      <c r="F10" s="9">
        <f t="shared" si="0"/>
        <v>7694.7</v>
      </c>
      <c r="G10" s="9">
        <f>SUM(G11:G13)</f>
        <v>0</v>
      </c>
      <c r="H10" s="9">
        <f>SUM(H11:H13)</f>
        <v>7694.7</v>
      </c>
      <c r="I10" s="9">
        <f>SUM(I11:I13)</f>
        <v>0</v>
      </c>
      <c r="J10" s="42" t="s">
        <v>75</v>
      </c>
    </row>
    <row r="11" spans="1:10" ht="57" customHeight="1">
      <c r="A11" s="57"/>
      <c r="B11" s="51"/>
      <c r="C11" s="51"/>
      <c r="D11" s="46"/>
      <c r="E11" s="3">
        <v>2010</v>
      </c>
      <c r="F11" s="9">
        <f t="shared" si="0"/>
        <v>2004.7</v>
      </c>
      <c r="G11" s="3"/>
      <c r="H11" s="3">
        <v>2004.7</v>
      </c>
      <c r="I11" s="3"/>
      <c r="J11" s="48"/>
    </row>
    <row r="12" spans="1:10" ht="102.75" customHeight="1">
      <c r="A12" s="57"/>
      <c r="B12" s="51"/>
      <c r="C12" s="51"/>
      <c r="D12" s="46"/>
      <c r="E12" s="3">
        <v>2011</v>
      </c>
      <c r="F12" s="9">
        <f t="shared" si="0"/>
        <v>4140</v>
      </c>
      <c r="G12" s="3"/>
      <c r="H12" s="3">
        <v>4140</v>
      </c>
      <c r="I12" s="3"/>
      <c r="J12" s="48"/>
    </row>
    <row r="13" spans="1:10" ht="107.25" customHeight="1">
      <c r="A13" s="58"/>
      <c r="B13" s="98"/>
      <c r="C13" s="98"/>
      <c r="D13" s="47"/>
      <c r="E13" s="3">
        <v>2012</v>
      </c>
      <c r="F13" s="9">
        <f t="shared" si="0"/>
        <v>1550</v>
      </c>
      <c r="G13" s="3"/>
      <c r="H13" s="3">
        <v>1550</v>
      </c>
      <c r="I13" s="3"/>
      <c r="J13" s="49"/>
    </row>
    <row r="14" spans="1:10" ht="92.25" customHeight="1">
      <c r="A14" s="39">
        <v>3</v>
      </c>
      <c r="B14" s="85" t="s">
        <v>78</v>
      </c>
      <c r="C14" s="85" t="s">
        <v>178</v>
      </c>
      <c r="D14" s="42" t="s">
        <v>79</v>
      </c>
      <c r="E14" s="9" t="s">
        <v>41</v>
      </c>
      <c r="F14" s="9">
        <f t="shared" si="0"/>
        <v>69251.2</v>
      </c>
      <c r="G14" s="9">
        <f>SUM(G15:G17)</f>
        <v>0</v>
      </c>
      <c r="H14" s="9">
        <f>SUM(H15:H17)</f>
        <v>67693.2</v>
      </c>
      <c r="I14" s="9">
        <f>SUM(I15:I17)</f>
        <v>1558</v>
      </c>
      <c r="J14" s="45" t="s">
        <v>80</v>
      </c>
    </row>
    <row r="15" spans="1:10" ht="62.25" customHeight="1">
      <c r="A15" s="40"/>
      <c r="B15" s="51"/>
      <c r="C15" s="84"/>
      <c r="D15" s="43"/>
      <c r="E15" s="3">
        <v>2010</v>
      </c>
      <c r="F15" s="9">
        <f t="shared" si="0"/>
        <v>18472</v>
      </c>
      <c r="G15" s="3"/>
      <c r="H15" s="3">
        <v>17684</v>
      </c>
      <c r="I15" s="3">
        <v>788</v>
      </c>
      <c r="J15" s="46"/>
    </row>
    <row r="16" spans="1:10" ht="57" customHeight="1">
      <c r="A16" s="40"/>
      <c r="B16" s="51"/>
      <c r="C16" s="84"/>
      <c r="D16" s="43"/>
      <c r="E16" s="3">
        <v>2011</v>
      </c>
      <c r="F16" s="9">
        <f t="shared" si="0"/>
        <v>25341.2</v>
      </c>
      <c r="G16" s="3"/>
      <c r="H16" s="3">
        <v>24921.2</v>
      </c>
      <c r="I16" s="3">
        <v>420</v>
      </c>
      <c r="J16" s="46"/>
    </row>
    <row r="17" spans="1:10" ht="50.25" customHeight="1">
      <c r="A17" s="41"/>
      <c r="B17" s="51"/>
      <c r="C17" s="84"/>
      <c r="D17" s="44"/>
      <c r="E17" s="3">
        <v>2012</v>
      </c>
      <c r="F17" s="9">
        <f t="shared" si="0"/>
        <v>25438</v>
      </c>
      <c r="G17" s="3"/>
      <c r="H17" s="3">
        <v>25088</v>
      </c>
      <c r="I17" s="3">
        <v>350</v>
      </c>
      <c r="J17" s="47"/>
    </row>
    <row r="18" spans="1:10" ht="75" customHeight="1">
      <c r="A18" s="39">
        <v>4</v>
      </c>
      <c r="B18" s="85" t="s">
        <v>81</v>
      </c>
      <c r="C18" s="85" t="s">
        <v>181</v>
      </c>
      <c r="D18" s="42" t="s">
        <v>82</v>
      </c>
      <c r="E18" s="9" t="s">
        <v>41</v>
      </c>
      <c r="F18" s="9">
        <f t="shared" si="0"/>
        <v>297677.4</v>
      </c>
      <c r="G18" s="9">
        <f>SUM(G19:G21)</f>
        <v>994.9</v>
      </c>
      <c r="H18" s="9">
        <f>SUM(H19:H21)</f>
        <v>285269</v>
      </c>
      <c r="I18" s="9">
        <f>SUM(I19:I21)</f>
        <v>11413.5</v>
      </c>
      <c r="J18" s="42" t="s">
        <v>83</v>
      </c>
    </row>
    <row r="19" spans="1:10" ht="51" customHeight="1">
      <c r="A19" s="40"/>
      <c r="B19" s="84"/>
      <c r="C19" s="84"/>
      <c r="D19" s="43"/>
      <c r="E19" s="3">
        <v>2010</v>
      </c>
      <c r="F19" s="9">
        <f t="shared" si="0"/>
        <v>81789.3</v>
      </c>
      <c r="G19" s="16">
        <v>200</v>
      </c>
      <c r="H19" s="16">
        <v>76562</v>
      </c>
      <c r="I19" s="16">
        <v>5027.3</v>
      </c>
      <c r="J19" s="48"/>
    </row>
    <row r="20" spans="1:10" ht="43.5" customHeight="1">
      <c r="A20" s="40"/>
      <c r="B20" s="84"/>
      <c r="C20" s="84"/>
      <c r="D20" s="43"/>
      <c r="E20" s="3">
        <v>2011</v>
      </c>
      <c r="F20" s="9">
        <f t="shared" si="0"/>
        <v>100086.4</v>
      </c>
      <c r="G20" s="3">
        <v>794.9</v>
      </c>
      <c r="H20" s="3">
        <v>95459</v>
      </c>
      <c r="I20" s="3">
        <v>3832.5</v>
      </c>
      <c r="J20" s="48"/>
    </row>
    <row r="21" spans="1:10" ht="77.25" customHeight="1">
      <c r="A21" s="40"/>
      <c r="B21" s="84"/>
      <c r="C21" s="84"/>
      <c r="D21" s="43"/>
      <c r="E21" s="3">
        <v>2012</v>
      </c>
      <c r="F21" s="9">
        <f t="shared" si="0"/>
        <v>115801.7</v>
      </c>
      <c r="G21" s="3"/>
      <c r="H21" s="3">
        <v>113248</v>
      </c>
      <c r="I21" s="3">
        <v>2553.7</v>
      </c>
      <c r="J21" s="49"/>
    </row>
    <row r="22" spans="1:10" ht="67.5" customHeight="1">
      <c r="A22" s="39">
        <v>5</v>
      </c>
      <c r="B22" s="85" t="s">
        <v>84</v>
      </c>
      <c r="C22" s="85" t="s">
        <v>6</v>
      </c>
      <c r="D22" s="42" t="s">
        <v>85</v>
      </c>
      <c r="E22" s="9" t="s">
        <v>41</v>
      </c>
      <c r="F22" s="9">
        <f t="shared" si="0"/>
        <v>14600</v>
      </c>
      <c r="G22" s="9">
        <f>SUM(G23:G25)</f>
        <v>0</v>
      </c>
      <c r="H22" s="9">
        <f>SUM(H23:H25)</f>
        <v>14600</v>
      </c>
      <c r="I22" s="9">
        <f>SUM(I23:I25)</f>
        <v>0</v>
      </c>
      <c r="J22" s="45" t="s">
        <v>86</v>
      </c>
    </row>
    <row r="23" spans="1:10" ht="33.75" customHeight="1">
      <c r="A23" s="40"/>
      <c r="B23" s="84"/>
      <c r="C23" s="84"/>
      <c r="D23" s="43"/>
      <c r="E23" s="3">
        <v>2010</v>
      </c>
      <c r="F23" s="9">
        <f t="shared" si="0"/>
        <v>5000</v>
      </c>
      <c r="G23" s="15"/>
      <c r="H23" s="15">
        <v>5000</v>
      </c>
      <c r="I23" s="3"/>
      <c r="J23" s="95"/>
    </row>
    <row r="24" spans="1:10" ht="24.75" customHeight="1">
      <c r="A24" s="40"/>
      <c r="B24" s="84"/>
      <c r="C24" s="84"/>
      <c r="D24" s="43"/>
      <c r="E24" s="3">
        <v>2011</v>
      </c>
      <c r="F24" s="9">
        <f t="shared" si="0"/>
        <v>4600</v>
      </c>
      <c r="G24" s="3"/>
      <c r="H24" s="3">
        <v>4600</v>
      </c>
      <c r="I24" s="3"/>
      <c r="J24" s="95"/>
    </row>
    <row r="25" spans="1:10" ht="41.25" customHeight="1">
      <c r="A25" s="40"/>
      <c r="B25" s="84"/>
      <c r="C25" s="84"/>
      <c r="D25" s="43"/>
      <c r="E25" s="3">
        <v>2012</v>
      </c>
      <c r="F25" s="9">
        <f t="shared" si="0"/>
        <v>5000</v>
      </c>
      <c r="G25" s="3"/>
      <c r="H25" s="3">
        <v>5000</v>
      </c>
      <c r="I25" s="3"/>
      <c r="J25" s="96"/>
    </row>
    <row r="26" spans="1:10" ht="39.75" customHeight="1">
      <c r="A26" s="39">
        <v>6</v>
      </c>
      <c r="B26" s="83" t="s">
        <v>87</v>
      </c>
      <c r="C26" s="85" t="s">
        <v>177</v>
      </c>
      <c r="D26" s="42" t="s">
        <v>88</v>
      </c>
      <c r="E26" s="9" t="s">
        <v>41</v>
      </c>
      <c r="F26" s="9">
        <f t="shared" si="0"/>
        <v>8588.9</v>
      </c>
      <c r="G26" s="9">
        <f>SUM(G27:G29)</f>
        <v>141.9</v>
      </c>
      <c r="H26" s="9">
        <f>SUM(H27:H29)</f>
        <v>8447</v>
      </c>
      <c r="I26" s="9">
        <f>SUM(I27:I29)</f>
        <v>0</v>
      </c>
      <c r="J26" s="42" t="s">
        <v>89</v>
      </c>
    </row>
    <row r="27" spans="1:10" ht="45" customHeight="1">
      <c r="A27" s="40"/>
      <c r="B27" s="84"/>
      <c r="C27" s="84"/>
      <c r="D27" s="43"/>
      <c r="E27" s="3">
        <v>2010</v>
      </c>
      <c r="F27" s="9">
        <f t="shared" si="0"/>
        <v>3947</v>
      </c>
      <c r="G27" s="3"/>
      <c r="H27" s="3">
        <v>3947</v>
      </c>
      <c r="I27" s="3"/>
      <c r="J27" s="43"/>
    </row>
    <row r="28" spans="1:10" ht="48" customHeight="1">
      <c r="A28" s="40"/>
      <c r="B28" s="84"/>
      <c r="C28" s="84"/>
      <c r="D28" s="43"/>
      <c r="E28" s="3">
        <v>2011</v>
      </c>
      <c r="F28" s="9">
        <f t="shared" si="0"/>
        <v>2141.9</v>
      </c>
      <c r="G28" s="3">
        <v>141.9</v>
      </c>
      <c r="H28" s="3">
        <v>2000</v>
      </c>
      <c r="I28" s="3"/>
      <c r="J28" s="48"/>
    </row>
    <row r="29" spans="1:10" ht="125.25" customHeight="1">
      <c r="A29" s="41"/>
      <c r="B29" s="84"/>
      <c r="C29" s="84"/>
      <c r="D29" s="44"/>
      <c r="E29" s="3">
        <v>2012</v>
      </c>
      <c r="F29" s="9">
        <f t="shared" si="0"/>
        <v>2500</v>
      </c>
      <c r="G29" s="3"/>
      <c r="H29" s="3">
        <v>2500</v>
      </c>
      <c r="I29" s="3"/>
      <c r="J29" s="49"/>
    </row>
    <row r="30" spans="1:10" ht="47.25" customHeight="1">
      <c r="A30" s="39">
        <v>7</v>
      </c>
      <c r="B30" s="99" t="s">
        <v>92</v>
      </c>
      <c r="C30" s="100" t="s">
        <v>179</v>
      </c>
      <c r="D30" s="42" t="s">
        <v>68</v>
      </c>
      <c r="E30" s="9" t="s">
        <v>41</v>
      </c>
      <c r="F30" s="9">
        <f t="shared" si="0"/>
        <v>33134.8</v>
      </c>
      <c r="G30" s="9">
        <f>SUM(G31:G33)</f>
        <v>0</v>
      </c>
      <c r="H30" s="9">
        <f>SUM(H31:H33)</f>
        <v>32529.9</v>
      </c>
      <c r="I30" s="9">
        <f>SUM(I31:I33)</f>
        <v>604.9</v>
      </c>
      <c r="J30" s="42" t="s">
        <v>93</v>
      </c>
    </row>
    <row r="31" spans="1:10" ht="22.5" customHeight="1">
      <c r="A31" s="40"/>
      <c r="B31" s="46"/>
      <c r="C31" s="101"/>
      <c r="D31" s="43"/>
      <c r="E31" s="3">
        <v>2010</v>
      </c>
      <c r="F31" s="9">
        <f t="shared" si="0"/>
        <v>8240.9</v>
      </c>
      <c r="G31" s="3"/>
      <c r="H31" s="3">
        <v>7946</v>
      </c>
      <c r="I31" s="3">
        <v>294.9</v>
      </c>
      <c r="J31" s="43"/>
    </row>
    <row r="32" spans="1:10" ht="23.25" customHeight="1">
      <c r="A32" s="40"/>
      <c r="B32" s="46"/>
      <c r="C32" s="101"/>
      <c r="D32" s="43"/>
      <c r="E32" s="3">
        <v>2011</v>
      </c>
      <c r="F32" s="9">
        <f t="shared" si="0"/>
        <v>12548.9</v>
      </c>
      <c r="G32" s="3"/>
      <c r="H32" s="3">
        <v>12393.9</v>
      </c>
      <c r="I32" s="3">
        <v>155</v>
      </c>
      <c r="J32" s="43"/>
    </row>
    <row r="33" spans="1:10" ht="38.25" customHeight="1">
      <c r="A33" s="58"/>
      <c r="B33" s="47"/>
      <c r="C33" s="60"/>
      <c r="D33" s="49"/>
      <c r="E33" s="3">
        <v>2012</v>
      </c>
      <c r="F33" s="9">
        <f t="shared" si="0"/>
        <v>12345</v>
      </c>
      <c r="G33" s="3"/>
      <c r="H33" s="3">
        <v>12190</v>
      </c>
      <c r="I33" s="3">
        <v>155</v>
      </c>
      <c r="J33" s="49"/>
    </row>
    <row r="34" spans="1:10" ht="51" customHeight="1">
      <c r="A34" s="81">
        <v>8</v>
      </c>
      <c r="B34" s="85" t="s">
        <v>94</v>
      </c>
      <c r="C34" s="85" t="s">
        <v>190</v>
      </c>
      <c r="D34" s="50" t="s">
        <v>95</v>
      </c>
      <c r="E34" s="9" t="s">
        <v>41</v>
      </c>
      <c r="F34" s="9">
        <f t="shared" si="0"/>
        <v>918204</v>
      </c>
      <c r="G34" s="9">
        <f>SUM(G35:G37)</f>
        <v>156306.5</v>
      </c>
      <c r="H34" s="9">
        <f>SUM(H35:H37)</f>
        <v>615361.4</v>
      </c>
      <c r="I34" s="9">
        <f>SUM(I35:I37)</f>
        <v>146536.1</v>
      </c>
      <c r="J34" s="88" t="s">
        <v>96</v>
      </c>
    </row>
    <row r="35" spans="1:10" ht="49.5" customHeight="1">
      <c r="A35" s="82"/>
      <c r="B35" s="84"/>
      <c r="C35" s="84"/>
      <c r="D35" s="51"/>
      <c r="E35" s="3">
        <v>2010</v>
      </c>
      <c r="F35" s="9">
        <f t="shared" si="0"/>
        <v>394276</v>
      </c>
      <c r="G35" s="3">
        <v>19049.1</v>
      </c>
      <c r="H35" s="3">
        <v>329918</v>
      </c>
      <c r="I35" s="3">
        <v>45308.9</v>
      </c>
      <c r="J35" s="84"/>
    </row>
    <row r="36" spans="1:10" ht="43.5" customHeight="1">
      <c r="A36" s="82"/>
      <c r="B36" s="84"/>
      <c r="C36" s="84"/>
      <c r="D36" s="51"/>
      <c r="E36" s="3">
        <v>2011</v>
      </c>
      <c r="F36" s="9">
        <f t="shared" si="0"/>
        <v>302891.89999999997</v>
      </c>
      <c r="G36" s="3">
        <v>17876.3</v>
      </c>
      <c r="H36" s="3">
        <v>235370.4</v>
      </c>
      <c r="I36" s="3">
        <v>49645.2</v>
      </c>
      <c r="J36" s="84"/>
    </row>
    <row r="37" spans="1:10" ht="144.75" customHeight="1">
      <c r="A37" s="82"/>
      <c r="B37" s="84"/>
      <c r="C37" s="84"/>
      <c r="D37" s="51"/>
      <c r="E37" s="3">
        <v>2012</v>
      </c>
      <c r="F37" s="9">
        <f t="shared" si="0"/>
        <v>221036.1</v>
      </c>
      <c r="G37" s="3">
        <v>119381.1</v>
      </c>
      <c r="H37" s="35">
        <v>50073</v>
      </c>
      <c r="I37" s="3">
        <v>51582</v>
      </c>
      <c r="J37" s="84"/>
    </row>
    <row r="38" spans="1:10" ht="93.75" customHeight="1">
      <c r="A38" s="92">
        <v>9</v>
      </c>
      <c r="B38" s="88" t="s">
        <v>123</v>
      </c>
      <c r="C38" s="88" t="s">
        <v>169</v>
      </c>
      <c r="D38" s="50" t="s">
        <v>124</v>
      </c>
      <c r="E38" s="9" t="s">
        <v>41</v>
      </c>
      <c r="F38" s="9">
        <f t="shared" si="0"/>
        <v>299968</v>
      </c>
      <c r="G38" s="9">
        <f>SUM(G39:G41)</f>
        <v>0</v>
      </c>
      <c r="H38" s="9">
        <f>SUM(H39:H41)</f>
        <v>299968</v>
      </c>
      <c r="I38" s="9">
        <f>SUM(I39:I41)</f>
        <v>0</v>
      </c>
      <c r="J38" s="90" t="s">
        <v>31</v>
      </c>
    </row>
    <row r="39" spans="1:10" ht="104.25" customHeight="1">
      <c r="A39" s="93"/>
      <c r="B39" s="88"/>
      <c r="C39" s="88"/>
      <c r="D39" s="50"/>
      <c r="E39" s="3">
        <v>2010</v>
      </c>
      <c r="F39" s="9">
        <f t="shared" si="0"/>
        <v>96772</v>
      </c>
      <c r="G39" s="3"/>
      <c r="H39" s="3">
        <v>96772</v>
      </c>
      <c r="I39" s="3"/>
      <c r="J39" s="88"/>
    </row>
    <row r="40" spans="1:10" ht="87.75" customHeight="1">
      <c r="A40" s="93"/>
      <c r="B40" s="88"/>
      <c r="C40" s="88"/>
      <c r="D40" s="50"/>
      <c r="E40" s="3">
        <v>2011</v>
      </c>
      <c r="F40" s="9">
        <f t="shared" si="0"/>
        <v>98754</v>
      </c>
      <c r="G40" s="3"/>
      <c r="H40" s="3">
        <v>98754</v>
      </c>
      <c r="I40" s="3"/>
      <c r="J40" s="88"/>
    </row>
    <row r="41" spans="1:10" ht="49.5" customHeight="1">
      <c r="A41" s="93"/>
      <c r="B41" s="88"/>
      <c r="C41" s="88"/>
      <c r="D41" s="50"/>
      <c r="E41" s="3">
        <v>2012</v>
      </c>
      <c r="F41" s="9">
        <f t="shared" si="0"/>
        <v>104442</v>
      </c>
      <c r="G41" s="3"/>
      <c r="H41" s="3">
        <v>104442</v>
      </c>
      <c r="I41" s="3"/>
      <c r="J41" s="88"/>
    </row>
    <row r="42" spans="1:10" ht="30.75" customHeight="1">
      <c r="A42" s="7">
        <v>10</v>
      </c>
      <c r="B42" s="88" t="s">
        <v>3</v>
      </c>
      <c r="C42" s="88" t="s">
        <v>191</v>
      </c>
      <c r="D42" s="50" t="s">
        <v>4</v>
      </c>
      <c r="E42" s="9" t="s">
        <v>41</v>
      </c>
      <c r="F42" s="9">
        <f t="shared" si="0"/>
        <v>19233.9</v>
      </c>
      <c r="G42" s="9">
        <f>SUM(G43:G45)</f>
        <v>14118.900000000001</v>
      </c>
      <c r="H42" s="9">
        <f>SUM(H43:H45)</f>
        <v>4600</v>
      </c>
      <c r="I42" s="9">
        <f>SUM(I43:I45)</f>
        <v>515</v>
      </c>
      <c r="J42" s="90" t="s">
        <v>5</v>
      </c>
    </row>
    <row r="43" spans="2:10" ht="24" customHeight="1">
      <c r="B43" s="88"/>
      <c r="C43" s="88"/>
      <c r="D43" s="50"/>
      <c r="E43" s="3">
        <v>2011</v>
      </c>
      <c r="F43" s="9">
        <f t="shared" si="0"/>
        <v>6521.3</v>
      </c>
      <c r="G43" s="3">
        <v>4706.3</v>
      </c>
      <c r="H43" s="3">
        <v>1300</v>
      </c>
      <c r="I43" s="3">
        <v>515</v>
      </c>
      <c r="J43" s="88"/>
    </row>
    <row r="44" spans="2:10" ht="42" customHeight="1">
      <c r="B44" s="88"/>
      <c r="C44" s="88"/>
      <c r="D44" s="50"/>
      <c r="E44" s="3">
        <v>2012</v>
      </c>
      <c r="F44" s="9">
        <f t="shared" si="0"/>
        <v>6306.3</v>
      </c>
      <c r="G44" s="3">
        <v>4706.3</v>
      </c>
      <c r="H44" s="3">
        <v>1600</v>
      </c>
      <c r="I44" s="3"/>
      <c r="J44" s="88"/>
    </row>
    <row r="45" spans="2:10" ht="45.75" customHeight="1">
      <c r="B45" s="88"/>
      <c r="C45" s="88"/>
      <c r="D45" s="50"/>
      <c r="E45" s="3">
        <v>2013</v>
      </c>
      <c r="F45" s="9">
        <f t="shared" si="0"/>
        <v>6406.3</v>
      </c>
      <c r="G45" s="3">
        <v>4706.3</v>
      </c>
      <c r="H45" s="3">
        <v>1700</v>
      </c>
      <c r="I45" s="3"/>
      <c r="J45" s="88"/>
    </row>
    <row r="46" spans="1:10" ht="83.25" customHeight="1">
      <c r="A46" s="7">
        <v>11</v>
      </c>
      <c r="B46" s="88" t="s">
        <v>63</v>
      </c>
      <c r="C46" s="88" t="s">
        <v>156</v>
      </c>
      <c r="D46" s="50" t="s">
        <v>64</v>
      </c>
      <c r="E46" s="9" t="s">
        <v>41</v>
      </c>
      <c r="F46" s="9">
        <f t="shared" si="0"/>
        <v>27495.9</v>
      </c>
      <c r="G46" s="9">
        <f>SUM(G47:G49)</f>
        <v>18422.4</v>
      </c>
      <c r="H46" s="9">
        <f>SUM(H47:H49)</f>
        <v>5519.9</v>
      </c>
      <c r="I46" s="9">
        <f>SUM(I47:I49)</f>
        <v>3553.6</v>
      </c>
      <c r="J46" s="90" t="s">
        <v>69</v>
      </c>
    </row>
    <row r="47" spans="2:10" ht="66.75" customHeight="1">
      <c r="B47" s="88"/>
      <c r="C47" s="88"/>
      <c r="D47" s="50"/>
      <c r="E47" s="3">
        <v>2011</v>
      </c>
      <c r="F47" s="9">
        <f t="shared" si="0"/>
        <v>8459.300000000001</v>
      </c>
      <c r="G47" s="3">
        <v>6140.8</v>
      </c>
      <c r="H47" s="3">
        <v>1564.9</v>
      </c>
      <c r="I47" s="3">
        <v>753.6</v>
      </c>
      <c r="J47" s="84"/>
    </row>
    <row r="48" spans="2:10" ht="72" customHeight="1">
      <c r="B48" s="88"/>
      <c r="C48" s="88"/>
      <c r="D48" s="50"/>
      <c r="E48" s="3">
        <v>2012</v>
      </c>
      <c r="F48" s="9">
        <f t="shared" si="0"/>
        <v>9410.8</v>
      </c>
      <c r="G48" s="3">
        <v>6140.8</v>
      </c>
      <c r="H48" s="3">
        <v>1920</v>
      </c>
      <c r="I48" s="3">
        <v>1350</v>
      </c>
      <c r="J48" s="84"/>
    </row>
    <row r="49" spans="2:10" ht="83.25" customHeight="1">
      <c r="B49" s="88"/>
      <c r="C49" s="88"/>
      <c r="D49" s="50"/>
      <c r="E49" s="3">
        <v>2013</v>
      </c>
      <c r="F49" s="9">
        <f t="shared" si="0"/>
        <v>9625.8</v>
      </c>
      <c r="G49" s="3">
        <v>6140.8</v>
      </c>
      <c r="H49" s="3">
        <v>2035</v>
      </c>
      <c r="I49" s="3">
        <v>1450</v>
      </c>
      <c r="J49" s="84"/>
    </row>
    <row r="50" spans="1:10" ht="139.5" customHeight="1">
      <c r="A50" s="7">
        <v>12</v>
      </c>
      <c r="B50" s="88" t="s">
        <v>65</v>
      </c>
      <c r="C50" s="88" t="s">
        <v>141</v>
      </c>
      <c r="D50" s="50" t="s">
        <v>66</v>
      </c>
      <c r="E50" s="9" t="s">
        <v>41</v>
      </c>
      <c r="F50" s="9">
        <f t="shared" si="0"/>
        <v>2159806.8</v>
      </c>
      <c r="G50" s="9">
        <f>SUM(G51:G53)</f>
        <v>1298545</v>
      </c>
      <c r="H50" s="9">
        <f>SUM(H51:H53)</f>
        <v>737786.3</v>
      </c>
      <c r="I50" s="9">
        <f>SUM(I51:I53)</f>
        <v>123475.5</v>
      </c>
      <c r="J50" s="94" t="s">
        <v>67</v>
      </c>
    </row>
    <row r="51" spans="2:10" ht="120.75" customHeight="1">
      <c r="B51" s="88"/>
      <c r="C51" s="88"/>
      <c r="D51" s="50"/>
      <c r="E51" s="3">
        <v>2011</v>
      </c>
      <c r="F51" s="9">
        <f t="shared" si="0"/>
        <v>730639.6</v>
      </c>
      <c r="G51" s="3">
        <v>442643</v>
      </c>
      <c r="H51" s="3">
        <v>249099.1</v>
      </c>
      <c r="I51" s="3">
        <v>38897.5</v>
      </c>
      <c r="J51" s="95"/>
    </row>
    <row r="52" spans="2:10" ht="129.75" customHeight="1">
      <c r="B52" s="88"/>
      <c r="C52" s="88"/>
      <c r="D52" s="50"/>
      <c r="E52" s="3">
        <v>2012</v>
      </c>
      <c r="F52" s="9">
        <f t="shared" si="0"/>
        <v>711167.6</v>
      </c>
      <c r="G52" s="3">
        <v>426014</v>
      </c>
      <c r="H52" s="3">
        <v>244099.6</v>
      </c>
      <c r="I52" s="3">
        <v>41054</v>
      </c>
      <c r="J52" s="95"/>
    </row>
    <row r="53" spans="2:10" ht="116.25" customHeight="1" thickBot="1">
      <c r="B53" s="45"/>
      <c r="C53" s="45"/>
      <c r="D53" s="42"/>
      <c r="E53" s="15">
        <v>2013</v>
      </c>
      <c r="F53" s="20">
        <f t="shared" si="0"/>
        <v>717999.6</v>
      </c>
      <c r="G53" s="15">
        <v>429888</v>
      </c>
      <c r="H53" s="15">
        <v>244587.6</v>
      </c>
      <c r="I53" s="15">
        <v>43524</v>
      </c>
      <c r="J53" s="95"/>
    </row>
    <row r="54" spans="1:10" ht="81.75" customHeight="1">
      <c r="A54" s="103">
        <v>13</v>
      </c>
      <c r="B54" s="105" t="s">
        <v>105</v>
      </c>
      <c r="C54" s="105" t="s">
        <v>106</v>
      </c>
      <c r="D54" s="106" t="s">
        <v>90</v>
      </c>
      <c r="E54" s="21" t="s">
        <v>41</v>
      </c>
      <c r="F54" s="21">
        <f t="shared" si="0"/>
        <v>224680.6</v>
      </c>
      <c r="G54" s="21">
        <f>SUM(G55)</f>
        <v>39601.5</v>
      </c>
      <c r="H54" s="21">
        <f>SUM(H55)</f>
        <v>17218</v>
      </c>
      <c r="I54" s="21">
        <f>SUM(I55)</f>
        <v>167861.1</v>
      </c>
      <c r="J54" s="107" t="s">
        <v>91</v>
      </c>
    </row>
    <row r="55" spans="1:10" ht="71.25" customHeight="1">
      <c r="A55" s="104"/>
      <c r="B55" s="91"/>
      <c r="C55" s="91"/>
      <c r="D55" s="43"/>
      <c r="E55" s="15">
        <v>2010</v>
      </c>
      <c r="F55" s="20">
        <f t="shared" si="0"/>
        <v>224680.6</v>
      </c>
      <c r="G55" s="15">
        <v>39601.5</v>
      </c>
      <c r="H55" s="15">
        <v>17218</v>
      </c>
      <c r="I55" s="15">
        <v>167861.1</v>
      </c>
      <c r="J55" s="108"/>
    </row>
    <row r="56" spans="1:10" ht="122.25" customHeight="1">
      <c r="A56" s="88">
        <v>14</v>
      </c>
      <c r="B56" s="88" t="s">
        <v>11</v>
      </c>
      <c r="C56" s="88" t="s">
        <v>159</v>
      </c>
      <c r="D56" s="50" t="s">
        <v>12</v>
      </c>
      <c r="E56" s="9" t="s">
        <v>41</v>
      </c>
      <c r="F56" s="9">
        <f aca="true" t="shared" si="1" ref="F56:F66">SUM(G56:I56)</f>
        <v>21892.1</v>
      </c>
      <c r="G56" s="9">
        <f>SUM(G57)</f>
        <v>18165.1</v>
      </c>
      <c r="H56" s="9">
        <f>SUM(H57)</f>
        <v>3727</v>
      </c>
      <c r="I56" s="9">
        <f>SUM(I57)</f>
        <v>0</v>
      </c>
      <c r="J56" s="94" t="s">
        <v>15</v>
      </c>
    </row>
    <row r="57" spans="1:10" ht="121.5" customHeight="1">
      <c r="A57" s="84"/>
      <c r="B57" s="84"/>
      <c r="C57" s="84"/>
      <c r="D57" s="51"/>
      <c r="E57" s="3">
        <v>2011</v>
      </c>
      <c r="F57" s="9">
        <f t="shared" si="1"/>
        <v>21892.1</v>
      </c>
      <c r="G57" s="3">
        <v>18165.1</v>
      </c>
      <c r="H57" s="3">
        <v>3727</v>
      </c>
      <c r="I57" s="3"/>
      <c r="J57" s="96"/>
    </row>
    <row r="58" spans="1:10" ht="158.25" customHeight="1">
      <c r="A58" s="88">
        <v>15</v>
      </c>
      <c r="B58" s="88" t="s">
        <v>13</v>
      </c>
      <c r="C58" s="88" t="s">
        <v>148</v>
      </c>
      <c r="D58" s="50" t="s">
        <v>14</v>
      </c>
      <c r="E58" s="9" t="s">
        <v>41</v>
      </c>
      <c r="F58" s="9">
        <f t="shared" si="1"/>
        <v>100590.9</v>
      </c>
      <c r="G58" s="9">
        <f>SUM(G59)</f>
        <v>88460</v>
      </c>
      <c r="H58" s="9">
        <f>SUM(H59)</f>
        <v>12130.9</v>
      </c>
      <c r="I58" s="9">
        <f>SUM(I59)</f>
        <v>0</v>
      </c>
      <c r="J58" s="90" t="s">
        <v>16</v>
      </c>
    </row>
    <row r="59" spans="1:10" ht="209.25" customHeight="1">
      <c r="A59" s="88"/>
      <c r="B59" s="88"/>
      <c r="C59" s="88"/>
      <c r="D59" s="50"/>
      <c r="E59" s="3">
        <v>2011</v>
      </c>
      <c r="F59" s="9">
        <f t="shared" si="1"/>
        <v>100590.9</v>
      </c>
      <c r="G59" s="3">
        <v>88460</v>
      </c>
      <c r="H59" s="3">
        <v>12130.9</v>
      </c>
      <c r="I59" s="3"/>
      <c r="J59" s="88"/>
    </row>
    <row r="60" spans="1:10" ht="120.75" customHeight="1">
      <c r="A60" s="45">
        <v>16</v>
      </c>
      <c r="B60" s="45" t="s">
        <v>24</v>
      </c>
      <c r="C60" s="45" t="s">
        <v>155</v>
      </c>
      <c r="D60" s="42" t="s">
        <v>90</v>
      </c>
      <c r="E60" s="9" t="s">
        <v>41</v>
      </c>
      <c r="F60" s="9">
        <f t="shared" si="1"/>
        <v>103763.07200000001</v>
      </c>
      <c r="G60" s="9">
        <f>SUM(G61:G63)</f>
        <v>81078.70000000001</v>
      </c>
      <c r="H60" s="9">
        <f>SUM(H61:H63)</f>
        <v>10024.726</v>
      </c>
      <c r="I60" s="9">
        <f>SUM(I61:I63)</f>
        <v>12659.646</v>
      </c>
      <c r="J60" s="94" t="s">
        <v>25</v>
      </c>
    </row>
    <row r="61" spans="1:10" ht="19.5" customHeight="1">
      <c r="A61" s="95"/>
      <c r="B61" s="95"/>
      <c r="C61" s="95"/>
      <c r="D61" s="43"/>
      <c r="E61" s="3">
        <v>2011</v>
      </c>
      <c r="F61" s="9">
        <f t="shared" si="1"/>
        <v>56091.472</v>
      </c>
      <c r="G61" s="3">
        <v>45145.5</v>
      </c>
      <c r="H61" s="3">
        <v>6655.826</v>
      </c>
      <c r="I61" s="22">
        <v>4290.146</v>
      </c>
      <c r="J61" s="95"/>
    </row>
    <row r="62" spans="1:10" ht="19.5" customHeight="1">
      <c r="A62" s="95"/>
      <c r="B62" s="95"/>
      <c r="C62" s="95"/>
      <c r="D62" s="43"/>
      <c r="E62" s="3">
        <v>2012</v>
      </c>
      <c r="F62" s="9">
        <f t="shared" si="1"/>
        <v>23295.5</v>
      </c>
      <c r="G62" s="3">
        <v>18112.3</v>
      </c>
      <c r="H62" s="3">
        <v>1688.9</v>
      </c>
      <c r="I62" s="3">
        <v>3494.3</v>
      </c>
      <c r="J62" s="95"/>
    </row>
    <row r="63" spans="1:10" ht="24.75" customHeight="1">
      <c r="A63" s="96"/>
      <c r="B63" s="96"/>
      <c r="C63" s="96"/>
      <c r="D63" s="44"/>
      <c r="E63" s="15">
        <v>2013</v>
      </c>
      <c r="F63" s="20">
        <f t="shared" si="1"/>
        <v>24376.100000000002</v>
      </c>
      <c r="G63" s="15">
        <v>17820.9</v>
      </c>
      <c r="H63" s="15">
        <v>1680</v>
      </c>
      <c r="I63" s="15">
        <v>4875.2</v>
      </c>
      <c r="J63" s="96"/>
    </row>
    <row r="64" spans="1:10" ht="96">
      <c r="A64" s="18">
        <v>17</v>
      </c>
      <c r="B64" s="18" t="s">
        <v>18</v>
      </c>
      <c r="C64" s="18" t="s">
        <v>160</v>
      </c>
      <c r="D64" s="4" t="s">
        <v>19</v>
      </c>
      <c r="E64" s="3">
        <v>2011</v>
      </c>
      <c r="F64" s="9">
        <f t="shared" si="1"/>
        <v>190040</v>
      </c>
      <c r="G64" s="3">
        <v>171036</v>
      </c>
      <c r="H64" s="3">
        <v>19004</v>
      </c>
      <c r="I64" s="3"/>
      <c r="J64" s="19" t="s">
        <v>20</v>
      </c>
    </row>
    <row r="65" spans="1:10" ht="156">
      <c r="A65" s="18">
        <v>18</v>
      </c>
      <c r="B65" s="18" t="s">
        <v>21</v>
      </c>
      <c r="C65" s="18" t="s">
        <v>22</v>
      </c>
      <c r="D65" s="4" t="s">
        <v>90</v>
      </c>
      <c r="E65" s="3">
        <v>2011</v>
      </c>
      <c r="F65" s="9">
        <f t="shared" si="1"/>
        <v>33618.6</v>
      </c>
      <c r="G65" s="3">
        <v>11129.8</v>
      </c>
      <c r="H65" s="22">
        <v>4839</v>
      </c>
      <c r="I65" s="3">
        <v>17649.8</v>
      </c>
      <c r="J65" s="19" t="s">
        <v>23</v>
      </c>
    </row>
    <row r="66" spans="1:10" ht="252">
      <c r="A66" s="18">
        <v>19</v>
      </c>
      <c r="B66" s="18" t="s">
        <v>142</v>
      </c>
      <c r="C66" s="18" t="s">
        <v>151</v>
      </c>
      <c r="D66" s="4" t="s">
        <v>19</v>
      </c>
      <c r="E66" s="3">
        <v>2011</v>
      </c>
      <c r="F66" s="9">
        <f t="shared" si="1"/>
        <v>92222.2</v>
      </c>
      <c r="G66" s="3">
        <v>83000</v>
      </c>
      <c r="H66" s="3">
        <v>9222.2</v>
      </c>
      <c r="I66" s="3"/>
      <c r="J66" s="19" t="s">
        <v>150</v>
      </c>
    </row>
    <row r="67" spans="1:10" ht="92.25" customHeight="1">
      <c r="A67" s="45">
        <v>20</v>
      </c>
      <c r="B67" s="45" t="s">
        <v>144</v>
      </c>
      <c r="C67" s="45" t="s">
        <v>145</v>
      </c>
      <c r="D67" s="42" t="s">
        <v>146</v>
      </c>
      <c r="E67" s="9" t="s">
        <v>41</v>
      </c>
      <c r="F67" s="9">
        <f aca="true" t="shared" si="2" ref="F67:F74">SUM(G67:I67)</f>
        <v>64103.6</v>
      </c>
      <c r="G67" s="9">
        <f>SUM(G68:G70)</f>
        <v>0</v>
      </c>
      <c r="H67" s="9">
        <f>SUM(H68:H70)</f>
        <v>62393.6</v>
      </c>
      <c r="I67" s="9">
        <f>SUM(I68:I70)</f>
        <v>1710</v>
      </c>
      <c r="J67" s="94" t="s">
        <v>147</v>
      </c>
    </row>
    <row r="68" spans="1:10" ht="97.5" customHeight="1">
      <c r="A68" s="46"/>
      <c r="B68" s="46"/>
      <c r="C68" s="46"/>
      <c r="D68" s="48"/>
      <c r="E68" s="3">
        <v>2011</v>
      </c>
      <c r="F68" s="9">
        <f t="shared" si="2"/>
        <v>22763.6</v>
      </c>
      <c r="G68" s="3"/>
      <c r="H68" s="3">
        <v>21578.6</v>
      </c>
      <c r="I68" s="22">
        <v>1185</v>
      </c>
      <c r="J68" s="46"/>
    </row>
    <row r="69" spans="1:10" ht="115.5" customHeight="1">
      <c r="A69" s="46"/>
      <c r="B69" s="46"/>
      <c r="C69" s="46"/>
      <c r="D69" s="48"/>
      <c r="E69" s="3">
        <v>2012</v>
      </c>
      <c r="F69" s="9">
        <f t="shared" si="2"/>
        <v>20543</v>
      </c>
      <c r="G69" s="3"/>
      <c r="H69" s="3">
        <v>20293</v>
      </c>
      <c r="I69" s="3">
        <v>250</v>
      </c>
      <c r="J69" s="46"/>
    </row>
    <row r="70" spans="1:10" ht="129.75" customHeight="1">
      <c r="A70" s="47"/>
      <c r="B70" s="47"/>
      <c r="C70" s="47"/>
      <c r="D70" s="49"/>
      <c r="E70" s="3">
        <v>2013</v>
      </c>
      <c r="F70" s="9">
        <f t="shared" si="2"/>
        <v>20797</v>
      </c>
      <c r="G70" s="3"/>
      <c r="H70" s="3">
        <v>20522</v>
      </c>
      <c r="I70" s="3">
        <v>275</v>
      </c>
      <c r="J70" s="47"/>
    </row>
    <row r="71" spans="1:10" ht="84" customHeight="1">
      <c r="A71" s="83">
        <v>21</v>
      </c>
      <c r="B71" s="83" t="s">
        <v>173</v>
      </c>
      <c r="C71" s="83" t="s">
        <v>174</v>
      </c>
      <c r="D71" s="85" t="s">
        <v>175</v>
      </c>
      <c r="E71" s="9" t="s">
        <v>41</v>
      </c>
      <c r="F71" s="9">
        <f t="shared" si="2"/>
        <v>5069</v>
      </c>
      <c r="G71" s="9">
        <f>SUM(G72:G74)</f>
        <v>0</v>
      </c>
      <c r="H71" s="9">
        <f>SUM(H72:H74)</f>
        <v>5069</v>
      </c>
      <c r="I71" s="9">
        <f>SUM(I72:I74)</f>
        <v>0</v>
      </c>
      <c r="J71" s="102" t="s">
        <v>176</v>
      </c>
    </row>
    <row r="72" spans="1:10" ht="96.75" customHeight="1">
      <c r="A72" s="84"/>
      <c r="B72" s="84"/>
      <c r="C72" s="84"/>
      <c r="D72" s="51"/>
      <c r="E72" s="3">
        <v>2012</v>
      </c>
      <c r="F72" s="9">
        <f t="shared" si="2"/>
        <v>1577</v>
      </c>
      <c r="G72" s="3"/>
      <c r="H72" s="3">
        <v>1577</v>
      </c>
      <c r="I72" s="3"/>
      <c r="J72" s="84"/>
    </row>
    <row r="73" spans="1:10" ht="102.75" customHeight="1">
      <c r="A73" s="84"/>
      <c r="B73" s="84"/>
      <c r="C73" s="84"/>
      <c r="D73" s="51"/>
      <c r="E73" s="3">
        <v>2013</v>
      </c>
      <c r="F73" s="9">
        <f t="shared" si="2"/>
        <v>1687</v>
      </c>
      <c r="G73" s="3"/>
      <c r="H73" s="3">
        <v>1687</v>
      </c>
      <c r="I73" s="3"/>
      <c r="J73" s="84"/>
    </row>
    <row r="74" spans="1:10" ht="99" customHeight="1">
      <c r="A74" s="84"/>
      <c r="B74" s="84"/>
      <c r="C74" s="84"/>
      <c r="D74" s="51"/>
      <c r="E74" s="3">
        <v>2014</v>
      </c>
      <c r="F74" s="9">
        <f t="shared" si="2"/>
        <v>1805</v>
      </c>
      <c r="G74" s="3"/>
      <c r="H74" s="3">
        <v>1805</v>
      </c>
      <c r="I74" s="3"/>
      <c r="J74" s="84"/>
    </row>
    <row r="75" spans="1:10" ht="22.5" customHeight="1">
      <c r="A75" s="32"/>
      <c r="B75" s="32"/>
      <c r="C75" s="32"/>
      <c r="D75" s="33"/>
      <c r="E75" s="30"/>
      <c r="F75" s="31"/>
      <c r="G75" s="30"/>
      <c r="H75" s="30"/>
      <c r="I75" s="30"/>
      <c r="J75" s="32"/>
    </row>
    <row r="76" spans="1:10" ht="22.5" customHeight="1">
      <c r="A76" s="28"/>
      <c r="B76" s="28"/>
      <c r="C76" s="28"/>
      <c r="D76" s="29"/>
      <c r="E76" s="30"/>
      <c r="F76" s="31"/>
      <c r="G76" s="30"/>
      <c r="H76" s="30"/>
      <c r="I76" s="30"/>
      <c r="J76" s="28"/>
    </row>
    <row r="78" spans="4:9" ht="12">
      <c r="D78" s="25" t="s">
        <v>41</v>
      </c>
      <c r="F78" s="26">
        <f>SUM(F80:F84)</f>
        <v>4812674.772</v>
      </c>
      <c r="G78" s="26">
        <f>SUM(G80:G84)</f>
        <v>1981000.7000000002</v>
      </c>
      <c r="H78" s="26">
        <f>SUM(H80:H84)</f>
        <v>2330096.826</v>
      </c>
      <c r="I78" s="26">
        <f>SUM(I80:I84)</f>
        <v>501577.246</v>
      </c>
    </row>
    <row r="79" ht="12">
      <c r="D79" s="25"/>
    </row>
    <row r="80" spans="4:9" ht="12">
      <c r="D80" s="25">
        <v>2010</v>
      </c>
      <c r="F80" s="26">
        <f>SUM(F7+F11+F15+F19+F23+F27+F31+F35+F39+F55)</f>
        <v>872476.6</v>
      </c>
      <c r="G80" s="26">
        <f>SUM(G7+G11+G15+G19+G23+G27+G31+G35+G39+G55)</f>
        <v>58850.6</v>
      </c>
      <c r="H80" s="26">
        <f>SUM(H7+H11+H15+H19+H23+H27+H31+H35+H39+H55)</f>
        <v>589141.7</v>
      </c>
      <c r="I80" s="26">
        <f>SUM(I7+I11+I15+I19+I23+I27+I31+I35+I39+I55)</f>
        <v>224484.30000000002</v>
      </c>
    </row>
    <row r="81" spans="4:9" ht="12">
      <c r="D81" s="25">
        <v>2011</v>
      </c>
      <c r="F81" s="26">
        <f>SUM(F8+F12+F16+F20+F24+F28+F32+F36+F40+F43+F47+F51+F57+F59+F61+F64+F65+F66+F68)</f>
        <v>1857034.3720000002</v>
      </c>
      <c r="G81" s="26">
        <f>SUM(G8+G12+G16+G20+G24+G28+G32+G36+G40+G43+G47+G51+G57+G59+G61+G64+G65+G66+G68)</f>
        <v>889239.6000000001</v>
      </c>
      <c r="H81" s="26">
        <f>SUM(H8+H12+H16+H20+H24+H28+H32+H36+H40+H43+H47+H51+H57+H59+H61+H64+H65+H66+H68)</f>
        <v>844915.026</v>
      </c>
      <c r="I81" s="26">
        <f>SUM(I8+I12+I16+I20+I24+I28+I32+I36+I40+I43+I47+I51+I57+I59+I61+I64+I65+I66+I68)</f>
        <v>122879.74599999998</v>
      </c>
    </row>
    <row r="82" spans="4:9" ht="12">
      <c r="D82" s="25">
        <v>2012</v>
      </c>
      <c r="F82" s="26">
        <f>SUM(F9+F13+F17+F21+F25+F29+F33+F37+F41+F44+F48+F52+F62+F69+F72)</f>
        <v>1300467</v>
      </c>
      <c r="G82" s="26">
        <f>SUM(G9+G13+G17+G21+G25+G29+G33+G37+G41+G44+G48+G52+G62+G69+G72)</f>
        <v>574354.5</v>
      </c>
      <c r="H82" s="26">
        <f>SUM(H9+H13+H17+H21+H25+H29+H33+H37+H41+H44+H48+H52+H62+H69+H72)</f>
        <v>622023.5</v>
      </c>
      <c r="I82" s="26">
        <f>SUM(I9+I13+I17+I21+I25+I29+I33+I37+I41+I44+I48+I52+I62+I69+I72)</f>
        <v>104089</v>
      </c>
    </row>
    <row r="83" spans="4:9" ht="12">
      <c r="D83" s="25">
        <v>2013</v>
      </c>
      <c r="F83" s="26">
        <f>SUM(F45+F49+F53+F63+F70+F73)</f>
        <v>780891.7999999999</v>
      </c>
      <c r="G83" s="26">
        <f>SUM(G45+G49+G53+G63+G70+G73)</f>
        <v>458556</v>
      </c>
      <c r="H83" s="26">
        <f>SUM(H45+H49+H53+H63+H70+H73)</f>
        <v>272211.6</v>
      </c>
      <c r="I83" s="26">
        <f>SUM(I45+I49+I53+I63+I70+I73)</f>
        <v>50124.2</v>
      </c>
    </row>
    <row r="84" spans="4:9" ht="12">
      <c r="D84" s="25">
        <v>2014</v>
      </c>
      <c r="F84" s="26">
        <f>SUM(F74)</f>
        <v>1805</v>
      </c>
      <c r="G84" s="26">
        <f>SUM(G74)</f>
        <v>0</v>
      </c>
      <c r="H84" s="26">
        <f>SUM(H74)</f>
        <v>1805</v>
      </c>
      <c r="I84" s="26">
        <f>SUM(I74)</f>
        <v>0</v>
      </c>
    </row>
    <row r="89" ht="0.75" customHeight="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sheetData>
  <sheetProtection/>
  <mergeCells count="100">
    <mergeCell ref="A67:A70"/>
    <mergeCell ref="B67:B70"/>
    <mergeCell ref="C67:C70"/>
    <mergeCell ref="D67:D70"/>
    <mergeCell ref="J67:J70"/>
    <mergeCell ref="J60:J63"/>
    <mergeCell ref="A60:A63"/>
    <mergeCell ref="B60:B63"/>
    <mergeCell ref="C60:C63"/>
    <mergeCell ref="D60:D63"/>
    <mergeCell ref="J58:J59"/>
    <mergeCell ref="A58:A59"/>
    <mergeCell ref="B58:B59"/>
    <mergeCell ref="C58:C59"/>
    <mergeCell ref="D58:D59"/>
    <mergeCell ref="B50:B53"/>
    <mergeCell ref="C50:C53"/>
    <mergeCell ref="D50:D53"/>
    <mergeCell ref="J50:J53"/>
    <mergeCell ref="J54:J55"/>
    <mergeCell ref="B46:B49"/>
    <mergeCell ref="C46:C49"/>
    <mergeCell ref="D46:D49"/>
    <mergeCell ref="J46:J49"/>
    <mergeCell ref="B42:B45"/>
    <mergeCell ref="C42:C45"/>
    <mergeCell ref="D42:D45"/>
    <mergeCell ref="J42:J45"/>
    <mergeCell ref="J34:J37"/>
    <mergeCell ref="A38:A41"/>
    <mergeCell ref="B38:B41"/>
    <mergeCell ref="C38:C41"/>
    <mergeCell ref="D38:D41"/>
    <mergeCell ref="J38:J41"/>
    <mergeCell ref="A34:A37"/>
    <mergeCell ref="B34:B37"/>
    <mergeCell ref="C34:C37"/>
    <mergeCell ref="D34:D37"/>
    <mergeCell ref="J30:J33"/>
    <mergeCell ref="J22:J25"/>
    <mergeCell ref="A26:A29"/>
    <mergeCell ref="B26:B29"/>
    <mergeCell ref="C26:C29"/>
    <mergeCell ref="D26:D29"/>
    <mergeCell ref="A18:A21"/>
    <mergeCell ref="B18:B21"/>
    <mergeCell ref="C18:C21"/>
    <mergeCell ref="D18:D21"/>
    <mergeCell ref="A30:A33"/>
    <mergeCell ref="B30:B33"/>
    <mergeCell ref="C30:C33"/>
    <mergeCell ref="D30:D33"/>
    <mergeCell ref="A10:A13"/>
    <mergeCell ref="B10:B13"/>
    <mergeCell ref="C10:C13"/>
    <mergeCell ref="D10:D13"/>
    <mergeCell ref="J26:J29"/>
    <mergeCell ref="A22:A25"/>
    <mergeCell ref="B22:B25"/>
    <mergeCell ref="C22:C25"/>
    <mergeCell ref="D22:D25"/>
    <mergeCell ref="J14:J17"/>
    <mergeCell ref="A6:A9"/>
    <mergeCell ref="B6:B9"/>
    <mergeCell ref="C6:C9"/>
    <mergeCell ref="D6:D9"/>
    <mergeCell ref="J18:J21"/>
    <mergeCell ref="A14:A17"/>
    <mergeCell ref="B14:B17"/>
    <mergeCell ref="C14:C17"/>
    <mergeCell ref="D14:D17"/>
    <mergeCell ref="J6:J9"/>
    <mergeCell ref="G3:I3"/>
    <mergeCell ref="J3:J5"/>
    <mergeCell ref="E4:E5"/>
    <mergeCell ref="F4:F5"/>
    <mergeCell ref="J10:J13"/>
    <mergeCell ref="G4:G5"/>
    <mergeCell ref="H4:H5"/>
    <mergeCell ref="I4:I5"/>
    <mergeCell ref="B56:B57"/>
    <mergeCell ref="A56:A57"/>
    <mergeCell ref="C56:C57"/>
    <mergeCell ref="D56:D57"/>
    <mergeCell ref="A1:J1"/>
    <mergeCell ref="A3:A5"/>
    <mergeCell ref="B3:B5"/>
    <mergeCell ref="C3:C5"/>
    <mergeCell ref="D3:D5"/>
    <mergeCell ref="E3:F3"/>
    <mergeCell ref="B71:B74"/>
    <mergeCell ref="C71:C74"/>
    <mergeCell ref="D71:D74"/>
    <mergeCell ref="J71:J74"/>
    <mergeCell ref="A71:A74"/>
    <mergeCell ref="A54:A55"/>
    <mergeCell ref="B54:B55"/>
    <mergeCell ref="C54:C55"/>
    <mergeCell ref="D54:D55"/>
    <mergeCell ref="J56:J5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1">
      <selection activeCell="C6" sqref="C6:C10"/>
    </sheetView>
  </sheetViews>
  <sheetFormatPr defaultColWidth="9.00390625" defaultRowHeight="12.75"/>
  <cols>
    <col min="1" max="1" width="4.375" style="5" customWidth="1"/>
    <col min="2" max="2" width="17.375" style="5" customWidth="1"/>
    <col min="3" max="3" width="14.75390625" style="5" customWidth="1"/>
    <col min="4" max="4" width="17.875" style="6" customWidth="1"/>
    <col min="5" max="5" width="7.875" style="1" customWidth="1"/>
    <col min="6" max="6" width="8.75390625" style="1" customWidth="1"/>
    <col min="7" max="7" width="10.875" style="1" customWidth="1"/>
    <col min="8" max="8" width="10.125" style="1" customWidth="1"/>
    <col min="9" max="9" width="9.125" style="1" customWidth="1"/>
    <col min="10" max="10" width="20.375" style="7" customWidth="1"/>
    <col min="11" max="16384" width="9.125" style="1" customWidth="1"/>
  </cols>
  <sheetData>
    <row r="1" spans="1:10" ht="12">
      <c r="A1" s="55" t="s">
        <v>10</v>
      </c>
      <c r="B1" s="55"/>
      <c r="C1" s="55"/>
      <c r="D1" s="55"/>
      <c r="E1" s="55"/>
      <c r="F1" s="55"/>
      <c r="G1" s="55"/>
      <c r="H1" s="55"/>
      <c r="I1" s="55"/>
      <c r="J1" s="55"/>
    </row>
    <row r="3" spans="1:11" ht="47.25" customHeight="1">
      <c r="A3" s="74" t="s">
        <v>34</v>
      </c>
      <c r="B3" s="74" t="s">
        <v>42</v>
      </c>
      <c r="C3" s="79" t="s">
        <v>43</v>
      </c>
      <c r="D3" s="74" t="s">
        <v>35</v>
      </c>
      <c r="E3" s="68" t="s">
        <v>57</v>
      </c>
      <c r="F3" s="69"/>
      <c r="G3" s="56" t="s">
        <v>36</v>
      </c>
      <c r="H3" s="56"/>
      <c r="I3" s="56"/>
      <c r="J3" s="66" t="s">
        <v>53</v>
      </c>
      <c r="K3" s="2"/>
    </row>
    <row r="4" spans="1:11" ht="21" customHeight="1">
      <c r="A4" s="78"/>
      <c r="B4" s="78"/>
      <c r="C4" s="80"/>
      <c r="D4" s="78"/>
      <c r="E4" s="72" t="s">
        <v>58</v>
      </c>
      <c r="F4" s="72" t="s">
        <v>40</v>
      </c>
      <c r="G4" s="74" t="s">
        <v>37</v>
      </c>
      <c r="H4" s="74" t="s">
        <v>38</v>
      </c>
      <c r="I4" s="74" t="s">
        <v>39</v>
      </c>
      <c r="J4" s="67"/>
      <c r="K4" s="2"/>
    </row>
    <row r="5" spans="1:11" ht="18" customHeight="1">
      <c r="A5" s="58"/>
      <c r="B5" s="58"/>
      <c r="C5" s="58"/>
      <c r="D5" s="58"/>
      <c r="E5" s="73"/>
      <c r="F5" s="73"/>
      <c r="G5" s="75"/>
      <c r="H5" s="58"/>
      <c r="I5" s="75"/>
      <c r="J5" s="47"/>
      <c r="K5" s="2"/>
    </row>
    <row r="6" spans="1:10" ht="56.25" customHeight="1">
      <c r="A6" s="36">
        <v>1</v>
      </c>
      <c r="B6" s="39" t="s">
        <v>97</v>
      </c>
      <c r="C6" s="39" t="s">
        <v>98</v>
      </c>
      <c r="D6" s="42" t="s">
        <v>103</v>
      </c>
      <c r="E6" s="9" t="s">
        <v>41</v>
      </c>
      <c r="F6" s="11">
        <f>SUM(G6:I6)</f>
        <v>217913</v>
      </c>
      <c r="G6" s="11">
        <f>SUM(G7:G10)</f>
        <v>0</v>
      </c>
      <c r="H6" s="11">
        <f>SUM(H7:H10)</f>
        <v>0</v>
      </c>
      <c r="I6" s="11">
        <f>SUM(I7:I10)</f>
        <v>217913</v>
      </c>
      <c r="J6" s="42" t="s">
        <v>104</v>
      </c>
    </row>
    <row r="7" spans="1:10" ht="48.75" customHeight="1">
      <c r="A7" s="37"/>
      <c r="B7" s="40"/>
      <c r="C7" s="57"/>
      <c r="D7" s="43"/>
      <c r="E7" s="10">
        <v>2008</v>
      </c>
      <c r="F7" s="10">
        <f>SUM(G7:I7)</f>
        <v>39000</v>
      </c>
      <c r="G7" s="10"/>
      <c r="H7" s="10"/>
      <c r="I7" s="10">
        <v>39000</v>
      </c>
      <c r="J7" s="48"/>
    </row>
    <row r="8" spans="1:10" ht="52.5" customHeight="1">
      <c r="A8" s="37"/>
      <c r="B8" s="40"/>
      <c r="C8" s="57"/>
      <c r="D8" s="43"/>
      <c r="E8" s="10">
        <v>2009</v>
      </c>
      <c r="F8" s="10">
        <f>SUM(G8:I8)</f>
        <v>62008</v>
      </c>
      <c r="G8" s="10"/>
      <c r="H8" s="10"/>
      <c r="I8" s="10">
        <v>62008</v>
      </c>
      <c r="J8" s="48"/>
    </row>
    <row r="9" spans="1:10" ht="58.5" customHeight="1">
      <c r="A9" s="37"/>
      <c r="B9" s="40"/>
      <c r="C9" s="57"/>
      <c r="D9" s="43"/>
      <c r="E9" s="10">
        <v>2010</v>
      </c>
      <c r="F9" s="10">
        <f>SUM(G9:I9)</f>
        <v>79682</v>
      </c>
      <c r="G9" s="10"/>
      <c r="H9" s="10"/>
      <c r="I9" s="10">
        <v>79682</v>
      </c>
      <c r="J9" s="48"/>
    </row>
    <row r="10" spans="1:10" ht="51" customHeight="1">
      <c r="A10" s="38"/>
      <c r="B10" s="41"/>
      <c r="C10" s="58"/>
      <c r="D10" s="44"/>
      <c r="E10" s="10">
        <v>2011</v>
      </c>
      <c r="F10" s="10">
        <f>SUM(G10:I10)</f>
        <v>37223</v>
      </c>
      <c r="G10" s="10"/>
      <c r="H10" s="10"/>
      <c r="I10" s="10">
        <v>37223</v>
      </c>
      <c r="J10" s="49"/>
    </row>
    <row r="11" spans="1:10" ht="21" customHeight="1">
      <c r="A11" s="36">
        <v>2</v>
      </c>
      <c r="B11" s="61" t="s">
        <v>99</v>
      </c>
      <c r="C11" s="61" t="s">
        <v>100</v>
      </c>
      <c r="D11" s="42" t="s">
        <v>107</v>
      </c>
      <c r="E11" s="11" t="s">
        <v>41</v>
      </c>
      <c r="F11" s="10">
        <f aca="true" t="shared" si="0" ref="F11:F24">SUM(G11:I11)</f>
        <v>54841.96</v>
      </c>
      <c r="G11" s="11">
        <f>SUM(G12:G14)</f>
        <v>0</v>
      </c>
      <c r="H11" s="11">
        <f>SUM(H12:H14)</f>
        <v>0</v>
      </c>
      <c r="I11" s="11">
        <f>SUM(I12:I14)</f>
        <v>54841.96</v>
      </c>
      <c r="J11" s="42" t="s">
        <v>108</v>
      </c>
    </row>
    <row r="12" spans="1:10" ht="42" customHeight="1">
      <c r="A12" s="76"/>
      <c r="B12" s="57"/>
      <c r="C12" s="57"/>
      <c r="D12" s="59"/>
      <c r="E12" s="10">
        <v>2010</v>
      </c>
      <c r="F12" s="10">
        <f t="shared" si="0"/>
        <v>19841.96</v>
      </c>
      <c r="G12" s="10"/>
      <c r="H12" s="10"/>
      <c r="I12" s="10">
        <v>19841.96</v>
      </c>
      <c r="J12" s="48"/>
    </row>
    <row r="13" spans="1:10" ht="57.75" customHeight="1">
      <c r="A13" s="76"/>
      <c r="B13" s="57"/>
      <c r="C13" s="57"/>
      <c r="D13" s="59"/>
      <c r="E13" s="10">
        <v>2011</v>
      </c>
      <c r="F13" s="10">
        <f t="shared" si="0"/>
        <v>15000</v>
      </c>
      <c r="G13" s="10"/>
      <c r="H13" s="10"/>
      <c r="I13" s="10">
        <v>15000</v>
      </c>
      <c r="J13" s="48"/>
    </row>
    <row r="14" spans="1:10" ht="60" customHeight="1">
      <c r="A14" s="77"/>
      <c r="B14" s="58"/>
      <c r="C14" s="58"/>
      <c r="D14" s="60"/>
      <c r="E14" s="8">
        <v>2012</v>
      </c>
      <c r="F14" s="10">
        <f t="shared" si="0"/>
        <v>20000</v>
      </c>
      <c r="G14" s="10"/>
      <c r="H14" s="10"/>
      <c r="I14" s="10">
        <v>20000</v>
      </c>
      <c r="J14" s="49"/>
    </row>
    <row r="15" spans="1:10" ht="54" customHeight="1">
      <c r="A15" s="36">
        <v>3</v>
      </c>
      <c r="B15" s="39" t="s">
        <v>101</v>
      </c>
      <c r="C15" s="39" t="s">
        <v>102</v>
      </c>
      <c r="D15" s="42" t="s">
        <v>109</v>
      </c>
      <c r="E15" s="12" t="s">
        <v>41</v>
      </c>
      <c r="F15" s="11">
        <v>3351730</v>
      </c>
      <c r="G15" s="11">
        <f>SUM(G16:G24)</f>
        <v>0</v>
      </c>
      <c r="H15" s="11">
        <f>SUM(H16:H24)</f>
        <v>0</v>
      </c>
      <c r="I15" s="11">
        <f>SUM(I16:I24)</f>
        <v>0</v>
      </c>
      <c r="J15" s="109" t="s">
        <v>110</v>
      </c>
    </row>
    <row r="16" spans="1:10" ht="45.75" customHeight="1">
      <c r="A16" s="37"/>
      <c r="B16" s="40"/>
      <c r="C16" s="40"/>
      <c r="D16" s="43"/>
      <c r="E16" s="10">
        <v>2009</v>
      </c>
      <c r="F16" s="10">
        <f t="shared" si="0"/>
        <v>0</v>
      </c>
      <c r="G16" s="10"/>
      <c r="H16" s="10"/>
      <c r="I16" s="10"/>
      <c r="J16" s="48"/>
    </row>
    <row r="17" spans="1:10" ht="45.75" customHeight="1">
      <c r="A17" s="37"/>
      <c r="B17" s="40"/>
      <c r="C17" s="40"/>
      <c r="D17" s="43"/>
      <c r="E17" s="10">
        <v>2010</v>
      </c>
      <c r="F17" s="10">
        <f t="shared" si="0"/>
        <v>0</v>
      </c>
      <c r="G17" s="10"/>
      <c r="H17" s="10"/>
      <c r="I17" s="10"/>
      <c r="J17" s="48"/>
    </row>
    <row r="18" spans="1:10" ht="65.25" customHeight="1">
      <c r="A18" s="37"/>
      <c r="B18" s="40"/>
      <c r="C18" s="40"/>
      <c r="D18" s="43"/>
      <c r="E18" s="10">
        <v>2011</v>
      </c>
      <c r="F18" s="10">
        <f t="shared" si="0"/>
        <v>0</v>
      </c>
      <c r="G18" s="10"/>
      <c r="H18" s="10"/>
      <c r="I18" s="10"/>
      <c r="J18" s="48"/>
    </row>
    <row r="19" spans="1:10" ht="81" customHeight="1">
      <c r="A19" s="37"/>
      <c r="B19" s="40"/>
      <c r="C19" s="40"/>
      <c r="D19" s="43"/>
      <c r="E19" s="10">
        <v>2012</v>
      </c>
      <c r="F19" s="10">
        <f t="shared" si="0"/>
        <v>0</v>
      </c>
      <c r="G19" s="10"/>
      <c r="H19" s="10"/>
      <c r="I19" s="10"/>
      <c r="J19" s="48"/>
    </row>
    <row r="20" spans="1:10" ht="45.75" customHeight="1">
      <c r="A20" s="37"/>
      <c r="B20" s="40"/>
      <c r="C20" s="40"/>
      <c r="D20" s="43"/>
      <c r="E20" s="10">
        <v>2013</v>
      </c>
      <c r="F20" s="10">
        <f t="shared" si="0"/>
        <v>0</v>
      </c>
      <c r="G20" s="10"/>
      <c r="H20" s="10"/>
      <c r="I20" s="10"/>
      <c r="J20" s="48"/>
    </row>
    <row r="21" spans="1:10" ht="45.75" customHeight="1">
      <c r="A21" s="37"/>
      <c r="B21" s="40"/>
      <c r="C21" s="40"/>
      <c r="D21" s="43"/>
      <c r="E21" s="10">
        <v>2014</v>
      </c>
      <c r="F21" s="10">
        <f t="shared" si="0"/>
        <v>0</v>
      </c>
      <c r="G21" s="10"/>
      <c r="H21" s="10"/>
      <c r="I21" s="10"/>
      <c r="J21" s="48"/>
    </row>
    <row r="22" spans="1:10" ht="60.75" customHeight="1">
      <c r="A22" s="37"/>
      <c r="B22" s="40"/>
      <c r="C22" s="40"/>
      <c r="D22" s="43"/>
      <c r="E22" s="10">
        <v>2015</v>
      </c>
      <c r="F22" s="10">
        <f t="shared" si="0"/>
        <v>0</v>
      </c>
      <c r="G22" s="10"/>
      <c r="H22" s="10"/>
      <c r="I22" s="10"/>
      <c r="J22" s="48"/>
    </row>
    <row r="23" spans="1:10" ht="72" customHeight="1">
      <c r="A23" s="37"/>
      <c r="B23" s="40"/>
      <c r="C23" s="40"/>
      <c r="D23" s="43"/>
      <c r="E23" s="10">
        <v>2016</v>
      </c>
      <c r="F23" s="10">
        <f t="shared" si="0"/>
        <v>0</v>
      </c>
      <c r="G23" s="10"/>
      <c r="H23" s="10"/>
      <c r="I23" s="10"/>
      <c r="J23" s="48"/>
    </row>
    <row r="24" spans="1:10" ht="90.75" customHeight="1">
      <c r="A24" s="38"/>
      <c r="B24" s="41"/>
      <c r="C24" s="41"/>
      <c r="D24" s="44"/>
      <c r="E24" s="10">
        <v>2017</v>
      </c>
      <c r="F24" s="10">
        <f t="shared" si="0"/>
        <v>0</v>
      </c>
      <c r="G24" s="10"/>
      <c r="H24" s="10"/>
      <c r="I24" s="10"/>
      <c r="J24" s="49"/>
    </row>
  </sheetData>
  <sheetProtection/>
  <mergeCells count="28">
    <mergeCell ref="J6:J10"/>
    <mergeCell ref="H4:H5"/>
    <mergeCell ref="J15:J24"/>
    <mergeCell ref="J11:J14"/>
    <mergeCell ref="C3:C5"/>
    <mergeCell ref="D3:D5"/>
    <mergeCell ref="G3:I3"/>
    <mergeCell ref="J3:J5"/>
    <mergeCell ref="I4:I5"/>
    <mergeCell ref="E4:E5"/>
    <mergeCell ref="F4:F5"/>
    <mergeCell ref="E3:F3"/>
    <mergeCell ref="A1:J1"/>
    <mergeCell ref="B11:B14"/>
    <mergeCell ref="D6:D10"/>
    <mergeCell ref="B6:B10"/>
    <mergeCell ref="D11:D14"/>
    <mergeCell ref="G4:G5"/>
    <mergeCell ref="A6:A10"/>
    <mergeCell ref="C6:C10"/>
    <mergeCell ref="A3:A5"/>
    <mergeCell ref="B3:B5"/>
    <mergeCell ref="A15:A24"/>
    <mergeCell ref="A11:A14"/>
    <mergeCell ref="D15:D24"/>
    <mergeCell ref="C11:C14"/>
    <mergeCell ref="B15:B24"/>
    <mergeCell ref="C15:C2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Администратор</cp:lastModifiedBy>
  <cp:lastPrinted>2011-09-19T03:54:22Z</cp:lastPrinted>
  <dcterms:created xsi:type="dcterms:W3CDTF">2008-11-24T06:53:07Z</dcterms:created>
  <dcterms:modified xsi:type="dcterms:W3CDTF">2011-11-18T09:41:03Z</dcterms:modified>
  <cp:category/>
  <cp:version/>
  <cp:contentType/>
  <cp:contentStatus/>
</cp:coreProperties>
</file>