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5132" windowHeight="8136" firstSheet="2" activeTab="2"/>
  </bookViews>
  <sheets>
    <sheet name="мясо, рыба, колбасные изделия" sheetId="1" r:id="rId1"/>
    <sheet name="молочные продукты" sheetId="2" r:id="rId2"/>
    <sheet name="игры" sheetId="3" r:id="rId3"/>
  </sheets>
  <definedNames>
    <definedName name="_xlnm.Print_Area" localSheetId="2">'игры'!$B$1:$J$80</definedName>
    <definedName name="_xlnm.Print_Area" localSheetId="1">'молочные продукты'!$A$1:$R$61</definedName>
  </definedNames>
  <calcPr fullCalcOnLoad="1"/>
</workbook>
</file>

<file path=xl/sharedStrings.xml><?xml version="1.0" encoding="utf-8"?>
<sst xmlns="http://schemas.openxmlformats.org/spreadsheetml/2006/main" count="279" uniqueCount="103">
  <si>
    <t>Комплект таблиц по алгебре и началам анализа раздат. "Функции и графики" Раздаточный материал на уроках алгебры и начал анализа. Технические характеристики и комплектность Габаритные размеры в упаковке (дл.*шир.*выс.), не менее см 30*21*0,5 Пособие состоит из 8 полноцветных таблиц формата А4, ламинированных глянцевой пленкой. В комплект входят следующие таблицы: 1. Показательная и логарифмическая функции 2. Тригонометрические функции (1) 3. Тригонометрические функции (2) 4. Обратные тригонометрические функции 5. Свойства функций 6. Исследование функций с помощью производной 7. Схема исследования функции (1) 8. Схема исследования функции (2)</t>
  </si>
  <si>
    <t>Комплект таблиц по алгебре и началам анализа  "Числа. Формулы" Габаритные размеры в упаковке (дл.*шир.*выс.), не менее см. 30*21*0,5  Пособие состоит из 6 полноцветных таблиц формата А4, ламинированных глянцевой пленкой.  В комплект входят следующие таблицы:  1. Формулы тригонометрии (1)  2. Формулы тригонометрии (2)  3. Тригонометрический круг  4. Логарифмы  5. Производная функции  6. Первообразная функции</t>
  </si>
  <si>
    <t>Набор геометрических тел демонстрационный, В комплект входят: прямоугольный параллелепипед  – 1 шт.,   прямой параллелепипед (правильная призма) – 1 шт., конус – 1 шт., шар – 1 шт. ,куб – 1 шт., треугольная призма – 1 шт., цилиндр – 1 шт. Геометрические тела изготовлены из дерева, неразборные.</t>
  </si>
  <si>
    <r>
      <t>Набор прозрачный геометрических тел с сечениями (разборный)</t>
    </r>
    <r>
      <rPr>
        <b/>
        <sz val="9"/>
        <color indexed="8"/>
        <rFont val="Times New Roman"/>
        <family val="1"/>
      </rPr>
      <t xml:space="preserve"> Пластины для сборки пересекающихся плоскостей – 2 шт. и стержень (имитация прямой) - 1 шт. Комплект деталей для сборки шара с сечением : полушария – 2 шт., сечения – 2 шт.
Комплект деталей для сборки полушария с сечением: пластина не менее  Ø100 мм – 2 шт., пластина не менее  Ø141 мм – 1 шт., шаровой слой – 1 шт., шаровой сегмент – 1 шт. Комплект деталей для сборки прямого кругового цилиндра с сечением по диаметру: пластины не менее  Ǿ100 мм – 2 шт., цилиндр – 1 шт., сечение – 1 шт. Комплект деталей для сборки прямых круговых конусов, в том числе усеченного: пластины не менее  Ǿ100 мм – 1 шт., не менее  Ǿ70 мм – 1 шт., боковая поверхность усеченного конуса – 1 шт., боковая поверхность малого конуса – 1 шт., сечение малого конуса – 1 шт. Комплект деталей для сборки правильного тетраэдра: пластины треугольные со стороной не менее  100 мм – 4 шт. Комплект деталей для сборки тетраэдра с сечением: основание – 1 шт., грани – 3 шт., сечение – 1 шт. Комплект деталей для сборки правильной четырехугольной пирамиды с сечениями: основание – 1 шт., основания усеченной пирамиды – 2 шт., грани усеченной пирамиды – 4 шт., грани малой пирамиды – 4 шт., сечение малой пирамиды – 1 шт. Комплект деталей для сборки пятиугольной правильной пирамиды с сечением: основание усеченной пирамиды – 1 шт., сечения – 2 шт., грани усеченной пирамиды – 5 шт., грани малой пирамиды – 5 шт. Комплект деталей для сборки прямоугольного параллелепипеда: пластины не менее  50х100 мм – 2 шт., не менее  50х160 мм – 2 шт., не менее  100х160 мм – 2 шт. 2.11. Комплект деталей для сборки куба с диагональным сечением: пластины не менее  100х100 мм – 6 шт., сечение – 1 шт. Комплект деталей для сборки правильной призмы : пластины не менее  50х160 мм – 6 шт., правильные шестигранники – 2 шт.</t>
    </r>
  </si>
  <si>
    <t xml:space="preserve">Лабораторный набор для изготовления моделей по математике, Габаритные размеры в упаковке (дл.*шир.*выс.), не менее см. 24*17*3  В комплект входят:стержни длиной не менее  8 см – 4 шт.,стержни длиной не менее  5 см – 12 шт.,стержни длиной не менее  4 см – 4 шт.,стержни длиной не менее  3 см – 6 шт.,уголки – 8 шт.,нити длиной не менее  10, 20 и 100 см – по 1 шт.,  кубики с ребром не менее  1 см – 30 шт.,палетка – 1 шт.,развертки геометрических тел – 5 шт.,линейка с трафаретами геометрических фигур – 1 шт.,руководство по эксплуатации – 1 шт. </t>
  </si>
  <si>
    <t>Набор моделей для лабораторных работ по стереометрии, Габаритные размеры в упаковке (дл.*шир.*выс.), не менее см  30,5*22*3 В комплект входят:1. листы с развертками пространственных фигур — 11 шт.,2. руководство по эксплуатации — 1 шт. В наборе представлены развертки следующих моделей:1. правильная четырехугольная пирамида,2. правильная четырехугольная пирамида, разрезанная по диагональному сечению,3. правильная четырехугольная пирамида, разрезанная по сечению, проходящему через высоту пирамиды и середину стороны основания,4. правильная треугольная пирамида,5. правильная треугольная пирамида, разрезанная по сечению, проходящему через высоту пирамиды и высоту основания,6. прямая четырехугольная призма,7. прямая четырехугольная призма, разрезанная по диагональному сечению,8. прямой круговой цилиндр,9. прямой круговой цилиндр, разрезанный по осевому сечению, 10. прямой круговой конус, прямой круговой конус, разрезанный по осевому сечению.</t>
  </si>
  <si>
    <t>Комплект таблиц по алгебре. "Алгебра. Функции и графики" Габаритные размеры в упаковке (дл.×шир.×выс.),  не менее см. 30×21×0,5
Пособие состоит из 6 полноцветных таблиц формата А4, ламинированных глянцевой пленкой. 
В комплект входят следующие таблицы:
1. Прямая и обратная пропорциональности 
2. Функции y = x2,  y = x3,  у = vx,  y = 3vx
3. Линейная функция
4. Квадратичная функция   
5. Свойства функций и их графики
6. Графическое решение уравнений и неравенств</t>
  </si>
  <si>
    <t>Комплект таблиц по геометрии раздат. "Планиметрия. Многоугольники. Окружность" Габаритные размеры в упаковке (дл.*шир.*выс.), не менее см.. 30*21*0,5Пособие состоит из 8 полноцветных таблиц формата А4, ламинированных глянцевой пленкой. В комплект входят следующие таблицы:Параллелограмм и его видыТрапецияСвойства многоугольниковПравильные многоугольники (1)Правильные многоугольники (2)Площадь четырехугольникаОкружность (1)Окружность (2)</t>
  </si>
  <si>
    <t>Комплект таблиц по геометрии раздат. "Планиметрия. Треугольники" Габаритные размеры в упаковке (дл.*шир.*выс.), не менее см 30*21*0,5  Пособие состоит из 6 полноцветных таблиц формата А4, ламинированных глянцевой пленкой. В комплект входят следующие таблицы: Признаки равенства и подобия треугольников Произвольный треугольник Равнобедренный и равносторонний треугольники Прямоугольный треугольник Площадь треугольника Углы</t>
  </si>
  <si>
    <t>Комплект таблиц по геометрии раздат. "Стереометрия. Взаим. расп. фигур в простр-ве" Габаритные размеры в упаковке (дл.*шир.*выс.), не менее см. 30*21*0,5 Пособие состоит из 8 полноцветных таблиц формата А4, ламинированных глянцевой пленкой. В комплект входят следующие таблицы: Прямые и плоскости в пространстве Плоскости. Взаимное расположение плоскостей Параллельность прямых и плоскостей Перпендикулярность прямой и плоскости Перпендикулярность плоскостей Изображение плоских фигур в параллельной проекции Расстояние в пространстве Углы в пространстве</t>
  </si>
  <si>
    <t xml:space="preserve">Комплект таблиц по геометрии раздат. "Стереометрия. Многогранники. Круглые тела" Габаритные размеры в упаковке (дл.*шир.*выс.),  не менее см. 30*21*0,5 Пособие состоит из 6 полноцветных таблиц формата А4, ламинированных глянцевой пленкой.  В комплект входят следующие таблицы: Призма Пирамида Правильная пирамида Цилиндр. Конус. Шар Многогранники. Площади поверхностей и объемы </t>
  </si>
  <si>
    <t>Комплект таблиц по алгебре раздат. "Алгебра. Числа. Формулы" Габаритные размеры в упаковке (дл.×шир.×выс.), не менее см 30×21×0,5 Пособие состоит из 10 полноцветных таблиц формата А4, ламинированных глянцевой пленкой.  В комплект входят следующие таблицы: 1. Квадраты натуральных чисел от 1 до 100 2. Кубы и степени натуральных чисел 3. Иррациональные числа 4. Значение тригонометрических функций углов от 0° до 49° 5. Значение тригонометрических функций углов от 50° до 90° 6. Формулы сокращенного умножения 7. Степень числа 8. Свойства корней 9. Квадратные уравнения  10. Арифметическая и геометрическая прогрессии</t>
  </si>
  <si>
    <t>Категории</t>
  </si>
  <si>
    <t>Цены/ поставщики</t>
  </si>
  <si>
    <t>Средняя цена</t>
  </si>
  <si>
    <t>Мясо говядины замороженное 1 категории (полутуши не менее 90 кг),   в    разрубе, с массовой  долей жировой и  соединительной ткани  не более 20 %,   в соответствии с ГОСТ  или  ТУ производителя</t>
  </si>
  <si>
    <t xml:space="preserve">Кол-во ед. товара  </t>
  </si>
  <si>
    <t>Цена за ед. товара.</t>
  </si>
  <si>
    <t>-</t>
  </si>
  <si>
    <t>Итого</t>
  </si>
  <si>
    <t>ООО « Уралтон», г. Екатеринбург</t>
  </si>
  <si>
    <t>ООО « Прод -Мир»,  г. Екатеринбург</t>
  </si>
  <si>
    <t>Цена за ед. товара</t>
  </si>
  <si>
    <t>Печень говяжья замороженная,  в соответствии с ОСТ или  ТУ производителя</t>
  </si>
  <si>
    <t>Минтай мороженый, потрошеный, обезглавленный, ГОСТ 1168 - 86</t>
  </si>
  <si>
    <t>Горбуша или  кета  мороженая, потрошеная, с головой, ГОСТ 1168 - 86</t>
  </si>
  <si>
    <t>Колхоз им.  В.И.  ЛЕНИНА,</t>
  </si>
  <si>
    <t>Колбаса вареная без жира,  высший сорт,  ГОСТ 23670-79 или ТУ производителя</t>
  </si>
  <si>
    <t>Сургутский МПК,  г. Сургут</t>
  </si>
  <si>
    <t xml:space="preserve">Сосиски говяжьи без жира,   высший сорт,  ГОСТ  23670-79 или ТУ производителя         </t>
  </si>
  <si>
    <t>ИТОГО товары</t>
  </si>
  <si>
    <t>Стоимость доставки</t>
  </si>
  <si>
    <t>Даты сбора данных</t>
  </si>
  <si>
    <t>Срок действия цен</t>
  </si>
  <si>
    <t>Номер поставщика, указанный в таблице</t>
  </si>
  <si>
    <t>Наименование поставщика</t>
  </si>
  <si>
    <t>Контактная информация</t>
  </si>
  <si>
    <t>(Тел./факс, адрес электронной почты  или адрес) или наименование источника информации</t>
  </si>
  <si>
    <t>1.</t>
  </si>
  <si>
    <t>ООО « Сов-Оптторг-Продукт»</t>
  </si>
  <si>
    <t>Телефон 8 (34675)  6-00- 90</t>
  </si>
  <si>
    <t>2.</t>
  </si>
  <si>
    <t>3.</t>
  </si>
  <si>
    <t>ИП Меретуков М.Ю.</t>
  </si>
  <si>
    <t>Телефон 8 (34675)  7-56-51</t>
  </si>
  <si>
    <t>Наименованиетовара, тех.  Характеристики</t>
  </si>
  <si>
    <t>Модель,производитель</t>
  </si>
  <si>
    <t>Модель, производитель</t>
  </si>
  <si>
    <t>Наименование товара, тех.  Характеристики</t>
  </si>
  <si>
    <t>ИТОГО с доставкой</t>
  </si>
  <si>
    <t>Контактная информация (Тел./факс, адрес электронной почты  или адрес) или наименование источника информации</t>
  </si>
  <si>
    <t>Таблица расчета начальной (максимальной) цены контракта на поставку стандартных товаров без дополнительной комплектации и сопутствующих услуг, работ</t>
  </si>
  <si>
    <t>Начальная  цена</t>
  </si>
  <si>
    <t>Молоко коровье сухое, весовое, в мешках  по 25 кг,  с массовой  долей жира  не менее 25%, без растительных добавок, ГОСТ 4495 - 87</t>
  </si>
  <si>
    <t xml:space="preserve">Кол-во ед. товара </t>
  </si>
  <si>
    <t xml:space="preserve">Молоко сгущенное без сахара (концентрированное) с массовой  долей жира не менее 6,8%, без растительных добавок,  320 гр., ГОСТ 1923 - 78 </t>
  </si>
  <si>
    <t>Филиал ООО « Юнимилк», Тюменская обл.</t>
  </si>
  <si>
    <t>Молоко сгущенное с сахаром, с массовой  долей жира не менее 8,5%,  без растительных добавок,  380-400 гр., ГОСТ 2903 - 78</t>
  </si>
  <si>
    <t>Сыр – сычужный, твердый, содержание жира не менее 45 % (типа голландского)</t>
  </si>
  <si>
    <t>Масло -  коровье, сладко- сливочное, несоленое, натуральное, высший сорт, с массовой  долей жира не менее 72,5%,  весовое по 20 кг, ГОСТ 37-91</t>
  </si>
  <si>
    <t>ООО «Березовский молокозавод», Свердловская обл.</t>
  </si>
  <si>
    <t>Телефон 8 (34675)   6-00- 90</t>
  </si>
  <si>
    <t>ИП Завацкая  И.Р.</t>
  </si>
  <si>
    <t>Телефон 8 (34675)   6-70-44</t>
  </si>
  <si>
    <t>Телефон 8 (34675)   7-60-23</t>
  </si>
  <si>
    <t>Продукты питания  (молочные продукты)</t>
  </si>
  <si>
    <t>Начальная   цена</t>
  </si>
  <si>
    <t>Способ размещения заказа:  совместный открытый аукцион</t>
  </si>
  <si>
    <t>Телефон 8 (34675)  7-60-23</t>
  </si>
  <si>
    <t>Ф.И.О.  руководителя                           Бобровская Н.И.                      Подпись ______________________</t>
  </si>
  <si>
    <t xml:space="preserve"> Мясо говядины замороженное жилованное:  полуфабрикат  мясной, натуральный, крупнокусковой,  бескостный, высшая категория, без стабилизаторов и красителей ГОСТ 10-02-0104-86, допускается  ГОСТ или ТУ производителя</t>
  </si>
  <si>
    <t>Свердловский МК, г. Екатеринбург</t>
  </si>
  <si>
    <t>ООО « СЭВКО»,  г. Екатеринбург</t>
  </si>
  <si>
    <t xml:space="preserve">ВАМИН, ОАО « Алексеевский МЗ", Татарстан </t>
  </si>
  <si>
    <t>Татарстан</t>
  </si>
  <si>
    <t>ООО" Слуцкий сыродельный комбинат " Белоруссия</t>
  </si>
  <si>
    <t>ИП  Ходжаев Д.А..</t>
  </si>
  <si>
    <t>ОАО « УВА-Молоко», Россия</t>
  </si>
  <si>
    <t>ИП Ходжаев Д.А.</t>
  </si>
  <si>
    <t>Продукты питания (мясо, рыба, колбасные изделия)</t>
  </si>
  <si>
    <t>Ф.И.О.  руководителя                          Бобровская Н.И.         Подпись _____________________</t>
  </si>
  <si>
    <t>ТД "Курганский", г. Екатеринбург</t>
  </si>
  <si>
    <t xml:space="preserve">ЗАО" Алексеевский МК", Белгородская обл. </t>
  </si>
  <si>
    <r>
      <t xml:space="preserve">Примечание: Лимит финансирования –  </t>
    </r>
    <r>
      <rPr>
        <sz val="11"/>
        <color indexed="10"/>
        <rFont val="Calibri"/>
        <family val="0"/>
      </rPr>
      <t>6 649 000</t>
    </r>
    <r>
      <rPr>
        <sz val="11"/>
        <color indexed="8"/>
        <rFont val="Calibri"/>
        <family val="2"/>
      </rPr>
      <t xml:space="preserve">   рублей.</t>
    </r>
  </si>
  <si>
    <r>
      <t xml:space="preserve">Примечание: Лимит финансирования – </t>
    </r>
    <r>
      <rPr>
        <sz val="12"/>
        <color indexed="10"/>
        <rFont val="Times New Roman"/>
        <family val="1"/>
      </rPr>
      <t xml:space="preserve">1 630 000  </t>
    </r>
    <r>
      <rPr>
        <sz val="12"/>
        <color indexed="8"/>
        <rFont val="Times New Roman"/>
        <family val="1"/>
      </rPr>
      <t xml:space="preserve"> рублей.</t>
    </r>
  </si>
  <si>
    <t>До 15.02.2011</t>
  </si>
  <si>
    <t>ООО « Уралтон», г. Екатеринбург, ООО «Пинский МПК», Беларусь</t>
  </si>
  <si>
    <r>
      <t xml:space="preserve">Дата составления сводной  таблицы     </t>
    </r>
    <r>
      <rPr>
        <u val="single"/>
        <sz val="12"/>
        <color indexed="8"/>
        <rFont val="Times New Roman"/>
        <family val="1"/>
      </rPr>
      <t>21.02.2011 года</t>
    </r>
  </si>
  <si>
    <r>
      <t>Дата составления сводной  таблицы    21. 02.2011</t>
    </r>
    <r>
      <rPr>
        <u val="single"/>
        <sz val="12"/>
        <color indexed="8"/>
        <rFont val="Times New Roman"/>
        <family val="1"/>
      </rPr>
      <t xml:space="preserve"> года</t>
    </r>
  </si>
  <si>
    <t>Ф.И.О.  руководителя                          В.В.Погребняк                    Подпись ______________________</t>
  </si>
  <si>
    <t>Таблица расчета начальной (максимальной) ценыдоговора на поставку стандартных товаров без дополнительной комплектации и сопутствующих услуг, работ</t>
  </si>
  <si>
    <t>Способ размещения заказа: котировка</t>
  </si>
  <si>
    <t xml:space="preserve">ИТОГО </t>
  </si>
  <si>
    <t>ООО «УРАЛ» г. Березовский</t>
  </si>
  <si>
    <t>ООО «АЛЬЯНС» г. Екатеринбург</t>
  </si>
  <si>
    <t>6237 01, г. Березовский, тел. (343) 222-41-69, коммерческое предложение от 10 мая 2012г</t>
  </si>
  <si>
    <t>620078, г. Екатеринбург, ул. Крупносортщиков д. 14-302"а",  тел. (343) 215 70-30, коммерческое предложение № 620 от 10 мая 2012г</t>
  </si>
  <si>
    <t>ООО  «Свежий Ветер» г. Екатеринбург</t>
  </si>
  <si>
    <t>620078, г. Екатеринбург, тел. (343) 361-55-12, коммерческое предложение от 19 апреля 2012г</t>
  </si>
  <si>
    <t>Дата составления сводной  таблицы    22.05.2012 года</t>
  </si>
  <si>
    <t>Поставка технических средств обучения</t>
  </si>
  <si>
    <t>Super User</t>
  </si>
  <si>
    <t xml:space="preserve">Комплект инструментов классных с магнитными держателями В комплект входят: линейка не менее  60 см (цена деления 1 см, оцифровка через 5 см) – 1 шт., угольник с углами 30 градусов и 60 градусов– 1 шт., угольник с углами 45 градусов– 1 шт., циркуль с держателем для мела и резиновой присоской – 1 шт., транспортир с прямой и обратной шкалами от 0 градусов до 180 градусов– 1 шт., пластины для крепления комплекта на стене – 3 шт., шурупы – 2 шт., дюбели – 2 шт., руководство по эксплуатации – 1 шт. </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</si>
</sst>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00"/>
    <numFmt numFmtId="170" formatCode="0.000"/>
    <numFmt numFmtId="171" formatCode="0.0"/>
    <numFmt numFmtId="172" formatCode="0.000000"/>
    <numFmt numFmtId="173" formatCode="0.00000"/>
  </numFmts>
  <fonts count="31">
    <font>
      <sz val="11"/>
      <color indexed="8"/>
      <name val="Calibri"/>
      <family val="2"/>
    </font>
    <font>
      <sz val="12"/>
      <color indexed="8"/>
      <name val="Times New Roman"/>
      <family val="1"/>
    </font>
    <font>
      <u val="single"/>
      <sz val="12"/>
      <color indexed="8"/>
      <name val="Times New Roman"/>
      <family val="1"/>
    </font>
    <font>
      <b/>
      <sz val="11"/>
      <color indexed="8"/>
      <name val="Calibri"/>
      <family val="2"/>
    </font>
    <font>
      <b/>
      <sz val="12"/>
      <color indexed="8"/>
      <name val="Times New Roman"/>
      <family val="1"/>
    </font>
    <font>
      <b/>
      <sz val="14"/>
      <color indexed="8"/>
      <name val="Times New Roman"/>
      <family val="1"/>
    </font>
    <font>
      <b/>
      <sz val="13"/>
      <color indexed="8"/>
      <name val="Times New Roman"/>
      <family val="1"/>
    </font>
    <font>
      <sz val="11"/>
      <color indexed="8"/>
      <name val="Times New Roman"/>
      <family val="1"/>
    </font>
    <font>
      <sz val="12"/>
      <color indexed="8"/>
      <name val="Calibri"/>
      <family val="2"/>
    </font>
    <font>
      <b/>
      <sz val="11"/>
      <color indexed="8"/>
      <name val="Times New Roman"/>
      <family val="1"/>
    </font>
    <font>
      <sz val="11"/>
      <color indexed="10"/>
      <name val="Calibri"/>
      <family val="0"/>
    </font>
    <font>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4"/>
      <color indexed="8"/>
      <name val="Arial"/>
      <family val="2"/>
    </font>
    <font>
      <sz val="10"/>
      <color indexed="8"/>
      <name val="Times New Roman"/>
      <family val="1"/>
    </font>
    <font>
      <sz val="14"/>
      <color indexed="10"/>
      <name val="Arial"/>
      <family val="2"/>
    </font>
    <font>
      <b/>
      <sz val="9"/>
      <color indexed="8"/>
      <name val="Times New Roman"/>
      <family val="1"/>
    </font>
    <font>
      <b/>
      <sz val="10"/>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double"/>
    </border>
    <border>
      <left>
        <color indexed="63"/>
      </left>
      <right style="medium"/>
      <top>
        <color indexed="63"/>
      </top>
      <bottom style="double"/>
    </border>
    <border>
      <left>
        <color indexed="63"/>
      </left>
      <right style="medium"/>
      <top>
        <color indexed="63"/>
      </top>
      <bottom>
        <color indexed="63"/>
      </bottom>
    </border>
    <border>
      <left style="medium"/>
      <right>
        <color indexed="63"/>
      </right>
      <top>
        <color indexed="63"/>
      </top>
      <bottom style="double"/>
    </border>
    <border>
      <left style="double"/>
      <right style="medium"/>
      <top>
        <color indexed="63"/>
      </top>
      <bottom style="medium"/>
    </border>
    <border>
      <left style="double"/>
      <right style="medium"/>
      <top>
        <color indexed="63"/>
      </top>
      <bottom style="double"/>
    </border>
    <border>
      <left>
        <color indexed="63"/>
      </left>
      <right style="double"/>
      <top>
        <color indexed="63"/>
      </top>
      <bottom style="double"/>
    </border>
    <border>
      <left>
        <color indexed="63"/>
      </left>
      <right style="double"/>
      <top>
        <color indexed="63"/>
      </top>
      <bottom style="medium"/>
    </border>
    <border>
      <left style="medium"/>
      <right style="medium"/>
      <top style="medium"/>
      <bottom style="medium"/>
    </border>
    <border>
      <left style="medium"/>
      <right style="medium"/>
      <top style="medium"/>
      <bottom style="double"/>
    </border>
    <border>
      <left>
        <color indexed="63"/>
      </left>
      <right>
        <color indexed="63"/>
      </right>
      <top style="medium"/>
      <bottom style="double"/>
    </border>
    <border>
      <left>
        <color indexed="63"/>
      </left>
      <right style="medium"/>
      <top style="medium"/>
      <bottom style="double"/>
    </border>
    <border>
      <left style="medium"/>
      <right style="medium"/>
      <top style="double"/>
      <bottom style="medium"/>
    </border>
    <border>
      <left>
        <color indexed="63"/>
      </left>
      <right style="medium"/>
      <top style="double"/>
      <bottom style="double"/>
    </border>
    <border>
      <left style="medium"/>
      <right style="medium"/>
      <top style="double"/>
      <bottom style="double"/>
    </border>
    <border>
      <left style="medium"/>
      <right style="medium"/>
      <top style="medium"/>
      <bottom>
        <color indexed="63"/>
      </bottom>
    </border>
    <border>
      <left style="medium"/>
      <right>
        <color indexed="63"/>
      </right>
      <top style="double"/>
      <bottom style="double"/>
    </border>
    <border>
      <left>
        <color indexed="63"/>
      </left>
      <right>
        <color indexed="63"/>
      </right>
      <top style="double"/>
      <bottom style="double"/>
    </border>
    <border>
      <left style="medium"/>
      <right style="medium"/>
      <top>
        <color indexed="63"/>
      </top>
      <bottom style="double"/>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double"/>
      <top style="double"/>
      <bottom>
        <color indexed="63"/>
      </bottom>
    </border>
    <border>
      <left>
        <color indexed="63"/>
      </left>
      <right style="thin"/>
      <top style="double"/>
      <bottom>
        <color indexed="63"/>
      </bottom>
    </border>
    <border>
      <left>
        <color indexed="63"/>
      </left>
      <right style="thin"/>
      <top>
        <color indexed="63"/>
      </top>
      <bottom style="double"/>
    </border>
    <border>
      <left>
        <color indexed="63"/>
      </left>
      <right style="thin"/>
      <top style="thin"/>
      <bottom>
        <color indexed="63"/>
      </bottom>
    </border>
    <border>
      <left style="thin"/>
      <right>
        <color indexed="63"/>
      </right>
      <top>
        <color indexed="63"/>
      </top>
      <bottom style="thin"/>
    </border>
    <border>
      <left style="medium"/>
      <right>
        <color indexed="63"/>
      </right>
      <top style="medium"/>
      <bottom style="double"/>
    </border>
    <border>
      <left style="medium"/>
      <right style="double"/>
      <top style="double"/>
      <bottom>
        <color indexed="63"/>
      </bottom>
    </border>
    <border>
      <left style="medium"/>
      <right style="double"/>
      <top style="medium"/>
      <bottom>
        <color indexed="63"/>
      </bottom>
    </border>
    <border>
      <left style="medium"/>
      <right style="double"/>
      <top>
        <color indexed="63"/>
      </top>
      <bottom style="medium"/>
    </border>
    <border>
      <left style="medium"/>
      <right>
        <color indexed="63"/>
      </right>
      <top style="medium"/>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double"/>
      <top>
        <color indexed="63"/>
      </top>
      <bottom style="double"/>
    </border>
    <border>
      <left style="medium"/>
      <right style="medium"/>
      <top style="double"/>
      <bottom>
        <color indexed="63"/>
      </bottom>
    </border>
    <border>
      <left style="double"/>
      <right style="medium"/>
      <top style="medium"/>
      <bottom>
        <color indexed="63"/>
      </bottom>
    </border>
    <border>
      <left style="double"/>
      <right style="medium"/>
      <top style="double"/>
      <bottom>
        <color indexed="63"/>
      </bottom>
    </border>
    <border>
      <left style="medium"/>
      <right style="double"/>
      <top>
        <color indexed="63"/>
      </top>
      <bottom>
        <color indexed="63"/>
      </bottom>
    </border>
    <border>
      <left style="double"/>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3"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cellStyleXfs>
  <cellXfs count="286">
    <xf numFmtId="0" fontId="0" fillId="0" borderId="0" xfId="0" applyAlignment="1">
      <alignment/>
    </xf>
    <xf numFmtId="0" fontId="0" fillId="0" borderId="0" xfId="0" applyAlignment="1">
      <alignment horizontal="center" wrapText="1"/>
    </xf>
    <xf numFmtId="0" fontId="1" fillId="0" borderId="0" xfId="0" applyFont="1" applyAlignment="1">
      <alignment horizontal="justify" wrapText="1"/>
    </xf>
    <xf numFmtId="0" fontId="1" fillId="0" borderId="10" xfId="0" applyFont="1" applyBorder="1" applyAlignment="1">
      <alignment horizontal="justify" wrapText="1"/>
    </xf>
    <xf numFmtId="0" fontId="1" fillId="0" borderId="11" xfId="0" applyFont="1"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1" fillId="0" borderId="11" xfId="0" applyFont="1" applyBorder="1" applyAlignment="1">
      <alignment horizontal="justify" wrapText="1"/>
    </xf>
    <xf numFmtId="0" fontId="1" fillId="0" borderId="12" xfId="0" applyFont="1" applyBorder="1" applyAlignment="1">
      <alignment horizontal="justify"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horizont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0" xfId="0" applyAlignment="1">
      <alignment horizontal="left" vertical="center"/>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0" fillId="0" borderId="18" xfId="0" applyBorder="1" applyAlignment="1">
      <alignment horizontal="left" vertical="center" wrapText="1"/>
    </xf>
    <xf numFmtId="0" fontId="1" fillId="0" borderId="1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5"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4" fillId="0" borderId="1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4" fillId="0" borderId="24"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0" fillId="0" borderId="27" xfId="0" applyBorder="1" applyAlignment="1">
      <alignment horizontal="center" vertical="center" wrapText="1"/>
    </xf>
    <xf numFmtId="0" fontId="6" fillId="0" borderId="2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8" xfId="0" applyFont="1" applyBorder="1" applyAlignment="1">
      <alignment horizontal="center" vertical="center" wrapText="1"/>
    </xf>
    <xf numFmtId="0" fontId="1" fillId="0" borderId="35" xfId="0" applyFont="1" applyBorder="1" applyAlignment="1">
      <alignment horizontal="center" vertical="center" wrapText="1"/>
    </xf>
    <xf numFmtId="0" fontId="8" fillId="0" borderId="19"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2" xfId="0" applyFont="1" applyBorder="1" applyAlignment="1">
      <alignment horizontal="center" vertical="center" wrapText="1"/>
    </xf>
    <xf numFmtId="3" fontId="4" fillId="0" borderId="24" xfId="0" applyNumberFormat="1" applyFont="1" applyBorder="1" applyAlignment="1">
      <alignment horizontal="center" vertical="center" wrapText="1"/>
    </xf>
    <xf numFmtId="0" fontId="1" fillId="0" borderId="37" xfId="0" applyFont="1" applyBorder="1" applyAlignment="1">
      <alignment horizontal="center" vertical="center" wrapText="1"/>
    </xf>
    <xf numFmtId="0" fontId="4" fillId="0" borderId="37" xfId="0" applyFont="1" applyBorder="1" applyAlignment="1">
      <alignment horizontal="center" vertical="center" wrapText="1"/>
    </xf>
    <xf numFmtId="0" fontId="0" fillId="0" borderId="0" xfId="0" applyAlignment="1">
      <alignment/>
    </xf>
    <xf numFmtId="0" fontId="1" fillId="0" borderId="37" xfId="0" applyFont="1" applyBorder="1" applyAlignment="1">
      <alignment horizontal="left" vertical="center" wrapText="1"/>
    </xf>
    <xf numFmtId="0" fontId="1" fillId="0" borderId="38" xfId="0" applyFont="1" applyBorder="1" applyAlignment="1">
      <alignment wrapText="1"/>
    </xf>
    <xf numFmtId="0" fontId="1" fillId="0" borderId="0" xfId="0" applyFont="1" applyBorder="1" applyAlignment="1">
      <alignment wrapText="1"/>
    </xf>
    <xf numFmtId="0" fontId="1" fillId="0" borderId="37" xfId="0" applyFont="1" applyBorder="1" applyAlignment="1">
      <alignment horizontal="center" vertical="top" wrapText="1"/>
    </xf>
    <xf numFmtId="0" fontId="26" fillId="0" borderId="39" xfId="0" applyFont="1" applyBorder="1" applyAlignment="1">
      <alignment vertical="center"/>
    </xf>
    <xf numFmtId="0" fontId="26" fillId="0" borderId="0" xfId="0" applyFont="1" applyAlignment="1">
      <alignment horizontal="right"/>
    </xf>
    <xf numFmtId="0" fontId="0" fillId="0" borderId="0" xfId="0" applyFont="1" applyAlignment="1">
      <alignment/>
    </xf>
    <xf numFmtId="0" fontId="0" fillId="0" borderId="0" xfId="0" applyFont="1" applyAlignment="1">
      <alignment/>
    </xf>
    <xf numFmtId="1" fontId="4" fillId="0" borderId="37" xfId="0" applyNumberFormat="1" applyFont="1" applyBorder="1" applyAlignment="1">
      <alignment horizontal="center" vertical="center" wrapText="1"/>
    </xf>
    <xf numFmtId="0" fontId="27" fillId="0" borderId="37" xfId="0" applyFont="1" applyBorder="1" applyAlignment="1">
      <alignment vertical="top" wrapText="1"/>
    </xf>
    <xf numFmtId="0" fontId="1" fillId="0" borderId="40" xfId="0" applyFont="1" applyBorder="1" applyAlignment="1">
      <alignment wrapText="1"/>
    </xf>
    <xf numFmtId="0" fontId="1" fillId="0" borderId="41" xfId="0" applyFont="1" applyBorder="1" applyAlignment="1">
      <alignment wrapText="1"/>
    </xf>
    <xf numFmtId="0" fontId="1" fillId="0" borderId="39" xfId="0" applyFont="1" applyBorder="1" applyAlignment="1">
      <alignment horizontal="center" vertical="center" wrapText="1"/>
    </xf>
    <xf numFmtId="0" fontId="1"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24"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1" xfId="0" applyFont="1" applyBorder="1" applyAlignment="1">
      <alignment horizontal="center" vertical="center" wrapText="1"/>
    </xf>
    <xf numFmtId="0" fontId="4" fillId="0" borderId="3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5"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4" fillId="0" borderId="29"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29" xfId="0" applyFont="1" applyBorder="1" applyAlignment="1">
      <alignment horizontal="center" vertical="center" wrapText="1"/>
    </xf>
    <xf numFmtId="0" fontId="4"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7" xfId="0" applyFont="1" applyBorder="1" applyAlignment="1">
      <alignment horizontal="center" vertical="center" wrapText="1"/>
    </xf>
    <xf numFmtId="0" fontId="1"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28" fillId="0" borderId="39" xfId="0" applyFont="1" applyBorder="1" applyAlignment="1">
      <alignmen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1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7"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4" fillId="0" borderId="49" xfId="0" applyFont="1" applyBorder="1" applyAlignment="1">
      <alignment horizontal="center" vertical="center" wrapText="1"/>
    </xf>
    <xf numFmtId="0" fontId="1" fillId="0" borderId="0" xfId="0" applyFont="1" applyAlignment="1">
      <alignment horizontal="center" vertical="center" wrapText="1"/>
    </xf>
    <xf numFmtId="0" fontId="1"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36"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1" fillId="0" borderId="52" xfId="0" applyFont="1" applyBorder="1" applyAlignment="1">
      <alignment horizontal="justify" vertical="top" wrapText="1"/>
    </xf>
    <xf numFmtId="0" fontId="0" fillId="0" borderId="16" xfId="0" applyBorder="1" applyAlignment="1">
      <alignment/>
    </xf>
    <xf numFmtId="0" fontId="0" fillId="0" borderId="17" xfId="0" applyBorder="1" applyAlignment="1">
      <alignment/>
    </xf>
    <xf numFmtId="0" fontId="7" fillId="0" borderId="58" xfId="0" applyFont="1" applyBorder="1" applyAlignment="1">
      <alignment horizontal="center" vertical="center" wrapText="1"/>
    </xf>
    <xf numFmtId="0" fontId="0" fillId="0" borderId="36" xfId="0" applyFont="1" applyBorder="1" applyAlignment="1">
      <alignment horizontal="center" vertical="center" wrapText="1"/>
    </xf>
    <xf numFmtId="0" fontId="1" fillId="0" borderId="10" xfId="0" applyFont="1" applyBorder="1" applyAlignment="1">
      <alignment horizontal="justify" wrapText="1"/>
    </xf>
    <xf numFmtId="0" fontId="1" fillId="0" borderId="0" xfId="0" applyFont="1" applyAlignment="1">
      <alignment horizontal="justify" wrapText="1"/>
    </xf>
    <xf numFmtId="3" fontId="4" fillId="0" borderId="49" xfId="0" applyNumberFormat="1" applyFont="1" applyBorder="1" applyAlignment="1">
      <alignment horizontal="center" vertical="center" wrapText="1"/>
    </xf>
    <xf numFmtId="14" fontId="7" fillId="0" borderId="58" xfId="0" applyNumberFormat="1" applyFont="1" applyBorder="1" applyAlignment="1">
      <alignment horizontal="center" vertical="center" wrapText="1"/>
    </xf>
    <xf numFmtId="14" fontId="7" fillId="0" borderId="11" xfId="0" applyNumberFormat="1" applyFont="1" applyBorder="1" applyAlignment="1">
      <alignment horizontal="center" vertical="center" wrapText="1"/>
    </xf>
    <xf numFmtId="0" fontId="0" fillId="0" borderId="57" xfId="0" applyBorder="1" applyAlignment="1">
      <alignment horizontal="center" vertical="center" wrapText="1"/>
    </xf>
    <xf numFmtId="0" fontId="7" fillId="0" borderId="36"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9" xfId="0" applyFont="1" applyBorder="1" applyAlignment="1">
      <alignment horizontal="left" vertical="center" wrapText="1"/>
    </xf>
    <xf numFmtId="0" fontId="0" fillId="0" borderId="22" xfId="0" applyBorder="1" applyAlignment="1">
      <alignment horizontal="left" vertical="center" wrapText="1"/>
    </xf>
    <xf numFmtId="0" fontId="1" fillId="0" borderId="60" xfId="0" applyFont="1" applyBorder="1" applyAlignment="1">
      <alignment horizontal="left" vertical="center" wrapText="1"/>
    </xf>
    <xf numFmtId="0" fontId="0" fillId="0" borderId="23" xfId="0" applyBorder="1" applyAlignment="1">
      <alignment horizontal="left" vertical="center" wrapText="1"/>
    </xf>
    <xf numFmtId="0" fontId="1" fillId="0" borderId="17" xfId="0" applyFont="1" applyBorder="1" applyAlignment="1">
      <alignment horizontal="justify" vertical="top" wrapText="1"/>
    </xf>
    <xf numFmtId="0" fontId="1" fillId="0" borderId="11"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53" xfId="0" applyFont="1" applyBorder="1" applyAlignment="1">
      <alignment horizontal="justify" vertical="center" wrapText="1"/>
    </xf>
    <xf numFmtId="0" fontId="1" fillId="0" borderId="15" xfId="0" applyFont="1" applyBorder="1" applyAlignment="1">
      <alignment horizontal="justify" vertical="center" wrapText="1"/>
    </xf>
    <xf numFmtId="0" fontId="1" fillId="0" borderId="52" xfId="0" applyFont="1" applyBorder="1" applyAlignment="1">
      <alignment horizontal="left" vertical="top"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1" fillId="0" borderId="23"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61" xfId="0" applyBorder="1" applyAlignment="1">
      <alignment horizontal="center" vertical="center" wrapText="1"/>
    </xf>
    <xf numFmtId="0" fontId="0" fillId="0" borderId="51" xfId="0" applyBorder="1" applyAlignment="1">
      <alignment horizontal="center" vertical="center" wrapText="1"/>
    </xf>
    <xf numFmtId="0" fontId="1" fillId="0" borderId="62" xfId="0" applyFont="1" applyBorder="1" applyAlignment="1">
      <alignment horizontal="left" vertical="center" wrapText="1"/>
    </xf>
    <xf numFmtId="0" fontId="1" fillId="0" borderId="22" xfId="0" applyFont="1" applyBorder="1" applyAlignment="1">
      <alignment horizontal="left" vertical="center" wrapText="1"/>
    </xf>
    <xf numFmtId="0" fontId="1" fillId="0" borderId="58"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0" fillId="0" borderId="5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36" xfId="0" applyFont="1" applyBorder="1" applyAlignment="1">
      <alignment horizontal="center" vertical="center"/>
    </xf>
    <xf numFmtId="0" fontId="1" fillId="0" borderId="52"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0" fillId="0" borderId="0" xfId="0" applyAlignment="1">
      <alignment/>
    </xf>
    <xf numFmtId="0" fontId="1" fillId="0" borderId="0" xfId="0" applyFont="1" applyAlignment="1">
      <alignment horizontal="justify"/>
    </xf>
    <xf numFmtId="0" fontId="0" fillId="0" borderId="12" xfId="0" applyBorder="1" applyAlignment="1">
      <alignment vertical="center"/>
    </xf>
    <xf numFmtId="0" fontId="0" fillId="0" borderId="13" xfId="0" applyBorder="1" applyAlignment="1">
      <alignment vertical="center"/>
    </xf>
    <xf numFmtId="0" fontId="0" fillId="0" borderId="5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6" fillId="0" borderId="49"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0"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61" xfId="0" applyBorder="1" applyAlignment="1">
      <alignment horizontal="center" vertical="center"/>
    </xf>
    <xf numFmtId="0" fontId="0" fillId="0" borderId="51" xfId="0" applyBorder="1" applyAlignment="1">
      <alignment horizontal="center" vertical="center"/>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6" fillId="0" borderId="5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57" xfId="0" applyFont="1" applyBorder="1" applyAlignment="1">
      <alignment horizontal="center" vertical="center" wrapText="1"/>
    </xf>
    <xf numFmtId="0" fontId="7" fillId="0" borderId="35" xfId="0" applyFont="1" applyBorder="1" applyAlignment="1">
      <alignment horizontal="center" vertical="center" wrapText="1"/>
    </xf>
    <xf numFmtId="0" fontId="1" fillId="0" borderId="35"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36" xfId="0" applyFont="1" applyBorder="1" applyAlignment="1">
      <alignment horizontal="center" vertical="center" wrapText="1"/>
    </xf>
    <xf numFmtId="0" fontId="1" fillId="0" borderId="36" xfId="0" applyFont="1" applyBorder="1" applyAlignment="1">
      <alignment horizontal="center" vertical="center" wrapText="1"/>
    </xf>
    <xf numFmtId="14" fontId="1" fillId="0" borderId="58" xfId="0" applyNumberFormat="1" applyFont="1" applyBorder="1" applyAlignment="1">
      <alignment horizontal="center" vertical="center" wrapText="1"/>
    </xf>
    <xf numFmtId="0" fontId="0" fillId="0" borderId="36" xfId="0" applyBorder="1" applyAlignment="1">
      <alignment horizontal="center" vertical="center" wrapText="1"/>
    </xf>
    <xf numFmtId="0" fontId="0" fillId="0" borderId="19" xfId="0" applyBorder="1" applyAlignment="1">
      <alignment horizontal="center" vertical="center" wrapText="1"/>
    </xf>
    <xf numFmtId="0" fontId="8" fillId="0" borderId="63" xfId="0" applyFont="1" applyBorder="1" applyAlignment="1">
      <alignment horizontal="center" vertical="center" wrapText="1"/>
    </xf>
    <xf numFmtId="0" fontId="1" fillId="0" borderId="16" xfId="0" applyFont="1" applyBorder="1" applyAlignment="1">
      <alignment horizontal="justify" vertical="top" wrapText="1"/>
    </xf>
    <xf numFmtId="0" fontId="1" fillId="0" borderId="61" xfId="0" applyFont="1" applyBorder="1" applyAlignment="1">
      <alignment horizontal="center" vertical="center" wrapText="1"/>
    </xf>
    <xf numFmtId="0" fontId="1" fillId="0" borderId="11" xfId="0" applyFont="1" applyBorder="1" applyAlignment="1">
      <alignment horizontal="justify" wrapText="1"/>
    </xf>
    <xf numFmtId="0" fontId="1" fillId="0" borderId="12" xfId="0" applyFont="1" applyBorder="1" applyAlignment="1">
      <alignment horizontal="justify"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53"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0" xfId="0" applyFont="1" applyAlignment="1">
      <alignment/>
    </xf>
    <xf numFmtId="0" fontId="3" fillId="0" borderId="36" xfId="0" applyFont="1" applyBorder="1" applyAlignment="1">
      <alignment horizontal="center" vertical="center" wrapText="1"/>
    </xf>
    <xf numFmtId="0" fontId="3" fillId="0" borderId="19" xfId="0" applyFont="1" applyBorder="1" applyAlignment="1">
      <alignment horizontal="center" vertical="center" wrapText="1"/>
    </xf>
    <xf numFmtId="14" fontId="1" fillId="0" borderId="11" xfId="0" applyNumberFormat="1" applyFont="1" applyBorder="1" applyAlignment="1">
      <alignment horizontal="center" vertical="center" wrapText="1"/>
    </xf>
    <xf numFmtId="0" fontId="0" fillId="0" borderId="21" xfId="0" applyBorder="1" applyAlignment="1">
      <alignment horizontal="center" vertical="center" wrapText="1"/>
    </xf>
    <xf numFmtId="0" fontId="0" fillId="0" borderId="0" xfId="0" applyAlignment="1">
      <alignment horizontal="center" vertical="center"/>
    </xf>
    <xf numFmtId="0" fontId="0" fillId="0" borderId="18" xfId="0" applyBorder="1" applyAlignment="1">
      <alignment horizontal="left" vertical="center"/>
    </xf>
    <xf numFmtId="0" fontId="0" fillId="0" borderId="18" xfId="0" applyBorder="1" applyAlignment="1">
      <alignment/>
    </xf>
    <xf numFmtId="0" fontId="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4" fillId="0" borderId="37"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67" xfId="0" applyFont="1" applyBorder="1" applyAlignment="1">
      <alignment horizontal="center" vertical="center" wrapText="1"/>
    </xf>
    <xf numFmtId="0" fontId="26" fillId="0" borderId="0" xfId="0" applyFont="1" applyAlignment="1">
      <alignment horizontal="center" vertical="center" wrapText="1"/>
    </xf>
    <xf numFmtId="0" fontId="1" fillId="0" borderId="0" xfId="0" applyFont="1" applyAlignment="1">
      <alignment/>
    </xf>
    <xf numFmtId="0" fontId="27" fillId="0" borderId="37" xfId="0" applyFont="1" applyBorder="1" applyAlignment="1">
      <alignment horizontal="center" vertical="top" wrapText="1"/>
    </xf>
    <xf numFmtId="0" fontId="0" fillId="0" borderId="0" xfId="0" applyFont="1" applyAlignment="1">
      <alignment/>
    </xf>
    <xf numFmtId="0" fontId="1" fillId="0" borderId="37" xfId="0" applyFont="1" applyBorder="1" applyAlignment="1">
      <alignment horizontal="left" vertical="center" wrapText="1"/>
    </xf>
    <xf numFmtId="0" fontId="0" fillId="0" borderId="37" xfId="0" applyBorder="1" applyAlignment="1">
      <alignment horizontal="center" vertical="center" wrapText="1"/>
    </xf>
    <xf numFmtId="0" fontId="1" fillId="0" borderId="68"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7" xfId="0" applyFont="1" applyBorder="1" applyAlignment="1">
      <alignment horizontal="center" wrapTex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30" fillId="0" borderId="37" xfId="0" applyFont="1" applyBorder="1" applyAlignment="1">
      <alignment horizontal="center" vertical="center" wrapText="1"/>
    </xf>
    <xf numFmtId="0" fontId="0" fillId="0" borderId="0" xfId="0" applyAlignment="1">
      <alignment vertical="justify"/>
    </xf>
    <xf numFmtId="0" fontId="0" fillId="0" borderId="71" xfId="0" applyBorder="1" applyAlignment="1">
      <alignment horizontal="center" vertical="justify"/>
    </xf>
    <xf numFmtId="0" fontId="0" fillId="0" borderId="0" xfId="0" applyFont="1" applyAlignment="1">
      <alignment vertical="justify"/>
    </xf>
    <xf numFmtId="0" fontId="30" fillId="0" borderId="65" xfId="0" applyFont="1" applyBorder="1" applyAlignment="1">
      <alignment horizontal="left" vertical="center" wrapText="1"/>
    </xf>
    <xf numFmtId="0" fontId="30" fillId="0" borderId="66" xfId="0" applyFont="1" applyBorder="1" applyAlignment="1">
      <alignment horizontal="left" vertical="center" wrapText="1"/>
    </xf>
    <xf numFmtId="0" fontId="30" fillId="0" borderId="67"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74"/>
  <sheetViews>
    <sheetView view="pageBreakPreview" zoomScale="90" zoomScaleSheetLayoutView="90" zoomScalePageLayoutView="0" workbookViewId="0" topLeftCell="A55">
      <selection activeCell="B62" sqref="B62:C65"/>
    </sheetView>
  </sheetViews>
  <sheetFormatPr defaultColWidth="9.140625" defaultRowHeight="15"/>
  <cols>
    <col min="1" max="1" width="20.28125" style="18" customWidth="1"/>
    <col min="2" max="2" width="9.57421875" style="0" customWidth="1"/>
    <col min="3" max="3" width="0.2890625" style="0" customWidth="1"/>
    <col min="4" max="4" width="1.28515625" style="0" hidden="1" customWidth="1"/>
    <col min="5" max="6" width="9.57421875" style="0" customWidth="1"/>
    <col min="7" max="7" width="9.421875" style="0" customWidth="1"/>
    <col min="8" max="9" width="10.7109375" style="0" customWidth="1"/>
    <col min="10" max="10" width="9.7109375" style="0" customWidth="1"/>
    <col min="11" max="11" width="9.140625" style="0" hidden="1" customWidth="1"/>
    <col min="12" max="12" width="9.421875" style="0" customWidth="1"/>
    <col min="13" max="13" width="6.7109375" style="0" customWidth="1"/>
    <col min="14" max="14" width="6.00390625" style="0" customWidth="1"/>
    <col min="15" max="15" width="5.421875" style="0" customWidth="1"/>
    <col min="16" max="18" width="9.140625" style="0" hidden="1" customWidth="1"/>
    <col min="19" max="19" width="7.00390625" style="0" customWidth="1"/>
    <col min="20" max="20" width="10.7109375" style="0" customWidth="1"/>
  </cols>
  <sheetData>
    <row r="1" spans="1:20" ht="30.75" customHeight="1">
      <c r="A1" s="188" t="s">
        <v>51</v>
      </c>
      <c r="B1" s="188"/>
      <c r="C1" s="188"/>
      <c r="D1" s="188"/>
      <c r="E1" s="188"/>
      <c r="F1" s="188"/>
      <c r="G1" s="188"/>
      <c r="H1" s="188"/>
      <c r="I1" s="188"/>
      <c r="J1" s="188"/>
      <c r="K1" s="188"/>
      <c r="L1" s="188"/>
      <c r="M1" s="188"/>
      <c r="N1" s="188"/>
      <c r="O1" s="188"/>
      <c r="P1" s="188"/>
      <c r="Q1" s="188"/>
      <c r="R1" s="188"/>
      <c r="S1" s="188"/>
      <c r="T1" s="188"/>
    </row>
    <row r="2" spans="1:20" ht="13.5">
      <c r="A2" s="189" t="s">
        <v>79</v>
      </c>
      <c r="B2" s="189"/>
      <c r="C2" s="189"/>
      <c r="D2" s="189"/>
      <c r="E2" s="189"/>
      <c r="F2" s="189"/>
      <c r="G2" s="189"/>
      <c r="H2" s="189"/>
      <c r="I2" s="1"/>
      <c r="J2" s="189" t="s">
        <v>67</v>
      </c>
      <c r="K2" s="189"/>
      <c r="L2" s="189"/>
      <c r="M2" s="189"/>
      <c r="N2" s="189"/>
      <c r="O2" s="189"/>
      <c r="P2" s="189"/>
      <c r="Q2" s="189"/>
      <c r="R2" s="189"/>
      <c r="S2" s="189"/>
      <c r="T2" s="189"/>
    </row>
    <row r="3" spans="1:20" ht="14.25" thickBot="1">
      <c r="A3" s="21"/>
      <c r="B3" s="13"/>
      <c r="C3" s="13"/>
      <c r="D3" s="13"/>
      <c r="E3" s="13"/>
      <c r="F3" s="13"/>
      <c r="G3" s="13"/>
      <c r="H3" s="13"/>
      <c r="I3" s="13"/>
      <c r="J3" s="13"/>
      <c r="K3" s="13"/>
      <c r="L3" s="13"/>
      <c r="M3" s="13"/>
      <c r="N3" s="13"/>
      <c r="O3" s="13"/>
      <c r="P3" s="13"/>
      <c r="Q3" s="13"/>
      <c r="R3" s="13"/>
      <c r="S3" s="13"/>
      <c r="T3" s="13"/>
    </row>
    <row r="4" spans="1:20" ht="14.25" thickTop="1">
      <c r="A4" s="177" t="s">
        <v>12</v>
      </c>
      <c r="B4" s="114" t="s">
        <v>13</v>
      </c>
      <c r="C4" s="115"/>
      <c r="D4" s="115"/>
      <c r="E4" s="115"/>
      <c r="F4" s="116"/>
      <c r="G4" s="194" t="s">
        <v>14</v>
      </c>
      <c r="H4" s="114" t="s">
        <v>13</v>
      </c>
      <c r="I4" s="115"/>
      <c r="J4" s="116"/>
      <c r="K4" s="114" t="s">
        <v>14</v>
      </c>
      <c r="L4" s="116"/>
      <c r="M4" s="114" t="s">
        <v>13</v>
      </c>
      <c r="N4" s="115"/>
      <c r="O4" s="116"/>
      <c r="P4" s="114" t="s">
        <v>14</v>
      </c>
      <c r="Q4" s="115"/>
      <c r="R4" s="115"/>
      <c r="S4" s="116"/>
      <c r="T4" s="104" t="s">
        <v>66</v>
      </c>
    </row>
    <row r="5" spans="1:20" ht="15.75" customHeight="1">
      <c r="A5" s="192"/>
      <c r="B5" s="117"/>
      <c r="C5" s="118"/>
      <c r="D5" s="118"/>
      <c r="E5" s="118"/>
      <c r="F5" s="119"/>
      <c r="G5" s="195"/>
      <c r="H5" s="117"/>
      <c r="I5" s="118"/>
      <c r="J5" s="119"/>
      <c r="K5" s="117"/>
      <c r="L5" s="119"/>
      <c r="M5" s="117"/>
      <c r="N5" s="118"/>
      <c r="O5" s="119"/>
      <c r="P5" s="197"/>
      <c r="Q5" s="188"/>
      <c r="R5" s="188"/>
      <c r="S5" s="198"/>
      <c r="T5" s="190"/>
    </row>
    <row r="6" spans="1:20" ht="14.25" thickBot="1">
      <c r="A6" s="192"/>
      <c r="B6" s="120"/>
      <c r="C6" s="121"/>
      <c r="D6" s="121"/>
      <c r="E6" s="121"/>
      <c r="F6" s="122"/>
      <c r="G6" s="195"/>
      <c r="H6" s="120"/>
      <c r="I6" s="121"/>
      <c r="J6" s="122"/>
      <c r="K6" s="117"/>
      <c r="L6" s="119"/>
      <c r="M6" s="120"/>
      <c r="N6" s="121"/>
      <c r="O6" s="122"/>
      <c r="P6" s="197"/>
      <c r="Q6" s="188"/>
      <c r="R6" s="188"/>
      <c r="S6" s="198"/>
      <c r="T6" s="190"/>
    </row>
    <row r="7" spans="1:20" ht="15.75" thickBot="1">
      <c r="A7" s="193"/>
      <c r="B7" s="123">
        <v>1</v>
      </c>
      <c r="C7" s="124"/>
      <c r="D7" s="123">
        <v>2</v>
      </c>
      <c r="E7" s="124"/>
      <c r="F7" s="24">
        <v>3</v>
      </c>
      <c r="G7" s="196"/>
      <c r="H7" s="24">
        <v>1</v>
      </c>
      <c r="I7" s="24">
        <v>2</v>
      </c>
      <c r="J7" s="24">
        <v>3</v>
      </c>
      <c r="K7" s="120"/>
      <c r="L7" s="122"/>
      <c r="M7" s="24">
        <v>1</v>
      </c>
      <c r="N7" s="24">
        <v>2</v>
      </c>
      <c r="O7" s="26">
        <v>3</v>
      </c>
      <c r="P7" s="199"/>
      <c r="Q7" s="200"/>
      <c r="R7" s="200"/>
      <c r="S7" s="201"/>
      <c r="T7" s="191"/>
    </row>
    <row r="8" spans="1:20" ht="13.5">
      <c r="A8" s="175" t="s">
        <v>45</v>
      </c>
      <c r="B8" s="128" t="s">
        <v>15</v>
      </c>
      <c r="C8" s="129"/>
      <c r="D8" s="129"/>
      <c r="E8" s="129"/>
      <c r="F8" s="129"/>
      <c r="G8" s="129"/>
      <c r="H8" s="129"/>
      <c r="I8" s="129"/>
      <c r="J8" s="129"/>
      <c r="K8" s="129"/>
      <c r="L8" s="129"/>
      <c r="M8" s="129"/>
      <c r="N8" s="129"/>
      <c r="O8" s="129"/>
      <c r="P8" s="129"/>
      <c r="Q8" s="129"/>
      <c r="R8" s="129"/>
      <c r="S8" s="130"/>
      <c r="T8" s="132"/>
    </row>
    <row r="9" spans="1:20" ht="28.5" customHeight="1" thickBot="1">
      <c r="A9" s="176"/>
      <c r="B9" s="120"/>
      <c r="C9" s="121"/>
      <c r="D9" s="121"/>
      <c r="E9" s="121"/>
      <c r="F9" s="121"/>
      <c r="G9" s="121"/>
      <c r="H9" s="121"/>
      <c r="I9" s="121"/>
      <c r="J9" s="121"/>
      <c r="K9" s="121"/>
      <c r="L9" s="121"/>
      <c r="M9" s="121"/>
      <c r="N9" s="121"/>
      <c r="O9" s="121"/>
      <c r="P9" s="121"/>
      <c r="Q9" s="121"/>
      <c r="R9" s="121"/>
      <c r="S9" s="122"/>
      <c r="T9" s="109"/>
    </row>
    <row r="10" spans="1:20" ht="18" thickBot="1">
      <c r="A10" s="19" t="s">
        <v>16</v>
      </c>
      <c r="B10" s="110">
        <v>4230</v>
      </c>
      <c r="C10" s="111"/>
      <c r="D10" s="111"/>
      <c r="E10" s="111"/>
      <c r="F10" s="111"/>
      <c r="G10" s="111"/>
      <c r="H10" s="111"/>
      <c r="I10" s="111"/>
      <c r="J10" s="111"/>
      <c r="K10" s="111"/>
      <c r="L10" s="111"/>
      <c r="M10" s="111"/>
      <c r="N10" s="111"/>
      <c r="O10" s="111"/>
      <c r="P10" s="111"/>
      <c r="Q10" s="111"/>
      <c r="R10" s="111"/>
      <c r="S10" s="112"/>
      <c r="T10" s="25"/>
    </row>
    <row r="11" spans="1:20" ht="14.25" customHeight="1">
      <c r="A11" s="175" t="s">
        <v>46</v>
      </c>
      <c r="B11" s="128" t="s">
        <v>86</v>
      </c>
      <c r="C11" s="129"/>
      <c r="D11" s="129"/>
      <c r="E11" s="129"/>
      <c r="F11" s="129"/>
      <c r="G11" s="130"/>
      <c r="H11" s="128"/>
      <c r="I11" s="129"/>
      <c r="J11" s="129"/>
      <c r="K11" s="129"/>
      <c r="L11" s="130"/>
      <c r="M11" s="128"/>
      <c r="N11" s="129"/>
      <c r="O11" s="129"/>
      <c r="P11" s="129"/>
      <c r="Q11" s="129"/>
      <c r="R11" s="129"/>
      <c r="S11" s="130"/>
      <c r="T11" s="132"/>
    </row>
    <row r="12" spans="1:20" ht="15" customHeight="1" thickBot="1">
      <c r="A12" s="176"/>
      <c r="B12" s="120"/>
      <c r="C12" s="121"/>
      <c r="D12" s="121"/>
      <c r="E12" s="121"/>
      <c r="F12" s="121"/>
      <c r="G12" s="122"/>
      <c r="H12" s="120"/>
      <c r="I12" s="121"/>
      <c r="J12" s="121"/>
      <c r="K12" s="121"/>
      <c r="L12" s="122"/>
      <c r="M12" s="120"/>
      <c r="N12" s="121"/>
      <c r="O12" s="121"/>
      <c r="P12" s="121"/>
      <c r="Q12" s="121"/>
      <c r="R12" s="121"/>
      <c r="S12" s="122"/>
      <c r="T12" s="109"/>
    </row>
    <row r="13" spans="1:20" ht="15.75" thickBot="1">
      <c r="A13" s="19" t="s">
        <v>17</v>
      </c>
      <c r="B13" s="123">
        <v>250</v>
      </c>
      <c r="C13" s="131"/>
      <c r="D13" s="124"/>
      <c r="E13" s="24">
        <v>270</v>
      </c>
      <c r="F13" s="24">
        <v>250</v>
      </c>
      <c r="G13" s="29">
        <v>256.67</v>
      </c>
      <c r="H13" s="24">
        <v>0</v>
      </c>
      <c r="I13" s="24"/>
      <c r="J13" s="26"/>
      <c r="K13" s="28"/>
      <c r="L13" s="29"/>
      <c r="M13" s="24"/>
      <c r="N13" s="24"/>
      <c r="O13" s="26"/>
      <c r="P13" s="27"/>
      <c r="Q13" s="27"/>
      <c r="R13" s="28"/>
      <c r="S13" s="29"/>
      <c r="T13" s="30">
        <v>256</v>
      </c>
    </row>
    <row r="14" spans="1:20" ht="15.75" thickBot="1">
      <c r="A14" s="20" t="s">
        <v>19</v>
      </c>
      <c r="B14" s="125">
        <f>B13*B10</f>
        <v>1057500</v>
      </c>
      <c r="C14" s="126"/>
      <c r="D14" s="127"/>
      <c r="E14" s="44">
        <f>E13*B10</f>
        <v>1142100</v>
      </c>
      <c r="F14" s="44">
        <f>F13*B10</f>
        <v>1057500</v>
      </c>
      <c r="G14" s="34">
        <f>G13*B10</f>
        <v>1085714.1</v>
      </c>
      <c r="H14" s="44">
        <f>H13*B10</f>
        <v>0</v>
      </c>
      <c r="I14" s="44">
        <f>I13*B10</f>
        <v>0</v>
      </c>
      <c r="J14" s="50">
        <f>J13*B10</f>
        <v>0</v>
      </c>
      <c r="K14" s="51"/>
      <c r="L14" s="34">
        <f>L13*B10</f>
        <v>0</v>
      </c>
      <c r="M14" s="44"/>
      <c r="N14" s="44">
        <f>N13*B10</f>
        <v>0</v>
      </c>
      <c r="O14" s="50">
        <f>O13*B10</f>
        <v>0</v>
      </c>
      <c r="P14" s="52"/>
      <c r="Q14" s="52"/>
      <c r="R14" s="51"/>
      <c r="S14" s="34">
        <f>S13*B10</f>
        <v>0</v>
      </c>
      <c r="T14" s="37">
        <f>T13*B10</f>
        <v>1082880</v>
      </c>
    </row>
    <row r="15" spans="1:20" ht="14.25" thickTop="1">
      <c r="A15" s="177" t="s">
        <v>45</v>
      </c>
      <c r="B15" s="114" t="s">
        <v>70</v>
      </c>
      <c r="C15" s="115"/>
      <c r="D15" s="115"/>
      <c r="E15" s="115"/>
      <c r="F15" s="115"/>
      <c r="G15" s="115"/>
      <c r="H15" s="115"/>
      <c r="I15" s="115"/>
      <c r="J15" s="115"/>
      <c r="K15" s="115"/>
      <c r="L15" s="115"/>
      <c r="M15" s="115"/>
      <c r="N15" s="115"/>
      <c r="O15" s="115"/>
      <c r="P15" s="115"/>
      <c r="Q15" s="115"/>
      <c r="R15" s="115"/>
      <c r="S15" s="116"/>
      <c r="T15" s="104"/>
    </row>
    <row r="16" spans="1:20" ht="14.25" thickBot="1">
      <c r="A16" s="176"/>
      <c r="B16" s="120"/>
      <c r="C16" s="121"/>
      <c r="D16" s="121"/>
      <c r="E16" s="121"/>
      <c r="F16" s="121"/>
      <c r="G16" s="121"/>
      <c r="H16" s="121"/>
      <c r="I16" s="121"/>
      <c r="J16" s="121"/>
      <c r="K16" s="121"/>
      <c r="L16" s="121"/>
      <c r="M16" s="121"/>
      <c r="N16" s="121"/>
      <c r="O16" s="121"/>
      <c r="P16" s="121"/>
      <c r="Q16" s="121"/>
      <c r="R16" s="121"/>
      <c r="S16" s="122"/>
      <c r="T16" s="109"/>
    </row>
    <row r="17" spans="1:20" ht="18" thickBot="1">
      <c r="A17" s="19" t="s">
        <v>16</v>
      </c>
      <c r="B17" s="110">
        <v>13220</v>
      </c>
      <c r="C17" s="111"/>
      <c r="D17" s="111"/>
      <c r="E17" s="111"/>
      <c r="F17" s="111"/>
      <c r="G17" s="111"/>
      <c r="H17" s="111"/>
      <c r="I17" s="111"/>
      <c r="J17" s="111"/>
      <c r="K17" s="111"/>
      <c r="L17" s="111"/>
      <c r="M17" s="111"/>
      <c r="N17" s="111"/>
      <c r="O17" s="111"/>
      <c r="P17" s="111"/>
      <c r="Q17" s="111"/>
      <c r="R17" s="111"/>
      <c r="S17" s="112"/>
      <c r="T17" s="25"/>
    </row>
    <row r="18" spans="1:20" ht="13.5">
      <c r="A18" s="175" t="s">
        <v>47</v>
      </c>
      <c r="B18" s="128" t="s">
        <v>20</v>
      </c>
      <c r="C18" s="129"/>
      <c r="D18" s="129"/>
      <c r="E18" s="129"/>
      <c r="F18" s="129"/>
      <c r="G18" s="130"/>
      <c r="H18" s="128" t="s">
        <v>21</v>
      </c>
      <c r="I18" s="129"/>
      <c r="J18" s="129"/>
      <c r="K18" s="129"/>
      <c r="L18" s="130"/>
      <c r="M18" s="128"/>
      <c r="N18" s="129"/>
      <c r="O18" s="129"/>
      <c r="P18" s="129"/>
      <c r="Q18" s="129"/>
      <c r="R18" s="129"/>
      <c r="S18" s="130"/>
      <c r="T18" s="105"/>
    </row>
    <row r="19" spans="1:20" ht="14.25" thickBot="1">
      <c r="A19" s="176"/>
      <c r="B19" s="120"/>
      <c r="C19" s="121"/>
      <c r="D19" s="121"/>
      <c r="E19" s="121"/>
      <c r="F19" s="121"/>
      <c r="G19" s="122"/>
      <c r="H19" s="120"/>
      <c r="I19" s="121"/>
      <c r="J19" s="121"/>
      <c r="K19" s="121"/>
      <c r="L19" s="122"/>
      <c r="M19" s="120"/>
      <c r="N19" s="121"/>
      <c r="O19" s="121"/>
      <c r="P19" s="121"/>
      <c r="Q19" s="121"/>
      <c r="R19" s="121"/>
      <c r="S19" s="122"/>
      <c r="T19" s="106"/>
    </row>
    <row r="20" spans="1:20" ht="15.75" thickBot="1">
      <c r="A20" s="19" t="s">
        <v>22</v>
      </c>
      <c r="B20" s="123">
        <v>300</v>
      </c>
      <c r="C20" s="124"/>
      <c r="D20" s="123">
        <v>310</v>
      </c>
      <c r="E20" s="124"/>
      <c r="F20" s="24">
        <v>275</v>
      </c>
      <c r="G20" s="29">
        <v>295</v>
      </c>
      <c r="H20" s="24"/>
      <c r="I20" s="24"/>
      <c r="J20" s="24"/>
      <c r="K20" s="107"/>
      <c r="L20" s="108"/>
      <c r="M20" s="24"/>
      <c r="N20" s="24"/>
      <c r="O20" s="26"/>
      <c r="P20" s="27"/>
      <c r="Q20" s="27"/>
      <c r="R20" s="28"/>
      <c r="S20" s="29"/>
      <c r="T20" s="30">
        <v>295</v>
      </c>
    </row>
    <row r="21" spans="1:20" ht="17.25" thickBot="1">
      <c r="A21" s="20" t="s">
        <v>19</v>
      </c>
      <c r="B21" s="101">
        <f>B17*B20</f>
        <v>3966000</v>
      </c>
      <c r="C21" s="102"/>
      <c r="D21" s="101">
        <f>D20*B17</f>
        <v>4098200</v>
      </c>
      <c r="E21" s="102"/>
      <c r="F21" s="14">
        <f>B17*F20</f>
        <v>3635500</v>
      </c>
      <c r="G21" s="34">
        <f>B17*G20</f>
        <v>3899900</v>
      </c>
      <c r="H21" s="14">
        <f>B17*H20</f>
        <v>0</v>
      </c>
      <c r="I21" s="14">
        <f>I20*B17</f>
        <v>0</v>
      </c>
      <c r="J21" s="14">
        <v>0</v>
      </c>
      <c r="K21" s="103">
        <f>B17*K20</f>
        <v>0</v>
      </c>
      <c r="L21" s="96"/>
      <c r="M21" s="14"/>
      <c r="N21" s="14">
        <f>B17*N20</f>
        <v>0</v>
      </c>
      <c r="O21" s="31"/>
      <c r="P21" s="32"/>
      <c r="Q21" s="32"/>
      <c r="R21" s="33"/>
      <c r="S21" s="34">
        <f>B17*S20</f>
        <v>0</v>
      </c>
      <c r="T21" s="43">
        <f>T20*B17</f>
        <v>3899900</v>
      </c>
    </row>
    <row r="22" spans="1:20" ht="14.25" thickTop="1">
      <c r="A22" s="177" t="s">
        <v>48</v>
      </c>
      <c r="B22" s="114" t="s">
        <v>23</v>
      </c>
      <c r="C22" s="115"/>
      <c r="D22" s="115"/>
      <c r="E22" s="115"/>
      <c r="F22" s="115"/>
      <c r="G22" s="115"/>
      <c r="H22" s="115"/>
      <c r="I22" s="115"/>
      <c r="J22" s="115"/>
      <c r="K22" s="115"/>
      <c r="L22" s="115"/>
      <c r="M22" s="115"/>
      <c r="N22" s="115"/>
      <c r="O22" s="115"/>
      <c r="P22" s="115"/>
      <c r="Q22" s="115"/>
      <c r="R22" s="115"/>
      <c r="S22" s="115"/>
      <c r="T22" s="97"/>
    </row>
    <row r="23" spans="1:20" ht="14.25" thickBot="1">
      <c r="A23" s="178"/>
      <c r="B23" s="98"/>
      <c r="C23" s="99"/>
      <c r="D23" s="99"/>
      <c r="E23" s="99"/>
      <c r="F23" s="99"/>
      <c r="G23" s="99"/>
      <c r="H23" s="99"/>
      <c r="I23" s="99"/>
      <c r="J23" s="99"/>
      <c r="K23" s="99"/>
      <c r="L23" s="99"/>
      <c r="M23" s="99"/>
      <c r="N23" s="99"/>
      <c r="O23" s="99"/>
      <c r="P23" s="99"/>
      <c r="Q23" s="99"/>
      <c r="R23" s="99"/>
      <c r="S23" s="99"/>
      <c r="T23" s="100"/>
    </row>
    <row r="24" spans="1:20" ht="14.25" thickTop="1">
      <c r="A24" s="177" t="s">
        <v>16</v>
      </c>
      <c r="B24" s="84">
        <v>2580</v>
      </c>
      <c r="C24" s="85"/>
      <c r="D24" s="85"/>
      <c r="E24" s="85"/>
      <c r="F24" s="85"/>
      <c r="G24" s="85"/>
      <c r="H24" s="85"/>
      <c r="I24" s="85"/>
      <c r="J24" s="85"/>
      <c r="K24" s="85"/>
      <c r="L24" s="85"/>
      <c r="M24" s="85"/>
      <c r="N24" s="85"/>
      <c r="O24" s="85"/>
      <c r="P24" s="85"/>
      <c r="Q24" s="85"/>
      <c r="R24" s="85"/>
      <c r="S24" s="85"/>
      <c r="T24" s="86"/>
    </row>
    <row r="25" spans="1:20" ht="1.5" customHeight="1" thickBot="1">
      <c r="A25" s="178"/>
      <c r="B25" s="87"/>
      <c r="C25" s="88"/>
      <c r="D25" s="88"/>
      <c r="E25" s="88"/>
      <c r="F25" s="88"/>
      <c r="G25" s="88"/>
      <c r="H25" s="88"/>
      <c r="I25" s="88"/>
      <c r="J25" s="88"/>
      <c r="K25" s="88"/>
      <c r="L25" s="88"/>
      <c r="M25" s="89"/>
      <c r="N25" s="89"/>
      <c r="O25" s="89"/>
      <c r="P25" s="89"/>
      <c r="Q25" s="89"/>
      <c r="R25" s="89"/>
      <c r="S25" s="89"/>
      <c r="T25" s="90"/>
    </row>
    <row r="26" spans="1:20" ht="15" customHeight="1" thickTop="1">
      <c r="A26" s="177" t="s">
        <v>47</v>
      </c>
      <c r="B26" s="114" t="s">
        <v>71</v>
      </c>
      <c r="C26" s="115"/>
      <c r="D26" s="115"/>
      <c r="E26" s="115"/>
      <c r="F26" s="115"/>
      <c r="G26" s="116"/>
      <c r="H26" s="128" t="s">
        <v>21</v>
      </c>
      <c r="I26" s="129"/>
      <c r="J26" s="129"/>
      <c r="K26" s="129"/>
      <c r="L26" s="129"/>
      <c r="M26" s="92"/>
      <c r="N26" s="93"/>
      <c r="O26" s="93"/>
      <c r="P26" s="93"/>
      <c r="Q26" s="93"/>
      <c r="R26" s="93"/>
      <c r="S26" s="94"/>
      <c r="T26" s="79"/>
    </row>
    <row r="27" spans="1:20" ht="15" customHeight="1" thickBot="1">
      <c r="A27" s="178"/>
      <c r="B27" s="98"/>
      <c r="C27" s="99"/>
      <c r="D27" s="99"/>
      <c r="E27" s="99"/>
      <c r="F27" s="99"/>
      <c r="G27" s="91"/>
      <c r="H27" s="120"/>
      <c r="I27" s="121"/>
      <c r="J27" s="121"/>
      <c r="K27" s="121"/>
      <c r="L27" s="121"/>
      <c r="M27" s="95"/>
      <c r="N27" s="77"/>
      <c r="O27" s="77"/>
      <c r="P27" s="77"/>
      <c r="Q27" s="77"/>
      <c r="R27" s="77"/>
      <c r="S27" s="78"/>
      <c r="T27" s="80"/>
    </row>
    <row r="28" spans="1:20" ht="16.5" thickBot="1" thickTop="1">
      <c r="A28" s="20" t="s">
        <v>22</v>
      </c>
      <c r="B28" s="81">
        <v>160</v>
      </c>
      <c r="C28" s="82"/>
      <c r="D28" s="81">
        <v>150</v>
      </c>
      <c r="E28" s="82"/>
      <c r="F28" s="14">
        <v>0</v>
      </c>
      <c r="G28" s="34">
        <v>155</v>
      </c>
      <c r="H28" s="14"/>
      <c r="I28" s="14"/>
      <c r="J28" s="14"/>
      <c r="K28" s="83"/>
      <c r="L28" s="133"/>
      <c r="M28" s="14" t="s">
        <v>18</v>
      </c>
      <c r="N28" s="14"/>
      <c r="O28" s="55"/>
      <c r="P28" s="17"/>
      <c r="Q28" s="17"/>
      <c r="R28" s="14"/>
      <c r="S28" s="34"/>
      <c r="T28" s="37">
        <v>155</v>
      </c>
    </row>
    <row r="29" spans="1:20" ht="16.5" thickBot="1" thickTop="1">
      <c r="A29" s="20" t="s">
        <v>19</v>
      </c>
      <c r="B29" s="81">
        <f>B24*B28</f>
        <v>412800</v>
      </c>
      <c r="C29" s="82"/>
      <c r="D29" s="81">
        <f>D28*B24</f>
        <v>387000</v>
      </c>
      <c r="E29" s="82"/>
      <c r="F29" s="14">
        <f>F28*B24</f>
        <v>0</v>
      </c>
      <c r="G29" s="34">
        <f>B24*G28</f>
        <v>399900</v>
      </c>
      <c r="H29" s="14">
        <f>B24*H28</f>
        <v>0</v>
      </c>
      <c r="I29" s="14">
        <f>I28*B24</f>
        <v>0</v>
      </c>
      <c r="J29" s="14">
        <f>J28*B24</f>
        <v>0</v>
      </c>
      <c r="K29" s="83">
        <f>B24*K28</f>
        <v>0</v>
      </c>
      <c r="L29" s="133"/>
      <c r="M29" s="14"/>
      <c r="N29" s="14">
        <f>B24*N28</f>
        <v>0</v>
      </c>
      <c r="O29" s="38"/>
      <c r="P29" s="53"/>
      <c r="Q29" s="53"/>
      <c r="R29" s="36"/>
      <c r="S29" s="34">
        <f>B24*S28</f>
        <v>0</v>
      </c>
      <c r="T29" s="37">
        <f>T28*B24</f>
        <v>399900</v>
      </c>
    </row>
    <row r="30" spans="1:20" ht="14.25" thickTop="1">
      <c r="A30" s="177" t="s">
        <v>48</v>
      </c>
      <c r="B30" s="117" t="s">
        <v>24</v>
      </c>
      <c r="C30" s="145"/>
      <c r="D30" s="145"/>
      <c r="E30" s="145"/>
      <c r="F30" s="145"/>
      <c r="G30" s="145"/>
      <c r="H30" s="145"/>
      <c r="I30" s="145"/>
      <c r="J30" s="145"/>
      <c r="K30" s="145"/>
      <c r="L30" s="145"/>
      <c r="M30" s="145"/>
      <c r="N30" s="145"/>
      <c r="O30" s="145"/>
      <c r="P30" s="145"/>
      <c r="Q30" s="145"/>
      <c r="R30" s="145"/>
      <c r="S30" s="119"/>
      <c r="T30" s="105"/>
    </row>
    <row r="31" spans="1:20" ht="14.25" thickBot="1">
      <c r="A31" s="178"/>
      <c r="B31" s="98"/>
      <c r="C31" s="99"/>
      <c r="D31" s="99"/>
      <c r="E31" s="99"/>
      <c r="F31" s="99"/>
      <c r="G31" s="99"/>
      <c r="H31" s="99"/>
      <c r="I31" s="99"/>
      <c r="J31" s="99"/>
      <c r="K31" s="99"/>
      <c r="L31" s="99"/>
      <c r="M31" s="99"/>
      <c r="N31" s="99"/>
      <c r="O31" s="99"/>
      <c r="P31" s="99"/>
      <c r="Q31" s="99"/>
      <c r="R31" s="99"/>
      <c r="S31" s="91"/>
      <c r="T31" s="134"/>
    </row>
    <row r="32" spans="1:20" ht="18" thickBot="1" thickTop="1">
      <c r="A32" s="20" t="s">
        <v>16</v>
      </c>
      <c r="B32" s="135">
        <v>4075</v>
      </c>
      <c r="C32" s="136"/>
      <c r="D32" s="136"/>
      <c r="E32" s="136"/>
      <c r="F32" s="136"/>
      <c r="G32" s="136"/>
      <c r="H32" s="136"/>
      <c r="I32" s="136"/>
      <c r="J32" s="136"/>
      <c r="K32" s="136"/>
      <c r="L32" s="136"/>
      <c r="M32" s="136"/>
      <c r="N32" s="136"/>
      <c r="O32" s="136"/>
      <c r="P32" s="136"/>
      <c r="Q32" s="136"/>
      <c r="R32" s="136"/>
      <c r="S32" s="137"/>
      <c r="T32" s="37"/>
    </row>
    <row r="33" spans="1:20" ht="15" customHeight="1" thickTop="1">
      <c r="A33" s="177" t="s">
        <v>47</v>
      </c>
      <c r="B33" s="114" t="s">
        <v>72</v>
      </c>
      <c r="C33" s="115"/>
      <c r="D33" s="115"/>
      <c r="E33" s="115"/>
      <c r="F33" s="115"/>
      <c r="G33" s="116"/>
      <c r="H33" s="138"/>
      <c r="I33" s="139"/>
      <c r="J33" s="139"/>
      <c r="K33" s="139"/>
      <c r="L33" s="140"/>
      <c r="M33" s="138"/>
      <c r="N33" s="139"/>
      <c r="O33" s="139"/>
      <c r="P33" s="139"/>
      <c r="Q33" s="139"/>
      <c r="R33" s="139"/>
      <c r="S33" s="140"/>
      <c r="T33" s="144"/>
    </row>
    <row r="34" spans="1:20" ht="15" customHeight="1" thickBot="1">
      <c r="A34" s="178"/>
      <c r="B34" s="98"/>
      <c r="C34" s="99"/>
      <c r="D34" s="99"/>
      <c r="E34" s="99"/>
      <c r="F34" s="99"/>
      <c r="G34" s="91"/>
      <c r="H34" s="141"/>
      <c r="I34" s="142"/>
      <c r="J34" s="142"/>
      <c r="K34" s="142"/>
      <c r="L34" s="143"/>
      <c r="M34" s="141"/>
      <c r="N34" s="142"/>
      <c r="O34" s="142"/>
      <c r="P34" s="142"/>
      <c r="Q34" s="142"/>
      <c r="R34" s="142"/>
      <c r="S34" s="143"/>
      <c r="T34" s="134"/>
    </row>
    <row r="35" spans="1:20" ht="16.5" thickBot="1" thickTop="1">
      <c r="A35" s="20" t="s">
        <v>22</v>
      </c>
      <c r="B35" s="81">
        <v>95</v>
      </c>
      <c r="C35" s="82"/>
      <c r="D35" s="81">
        <v>120</v>
      </c>
      <c r="E35" s="82"/>
      <c r="F35" s="14">
        <v>100</v>
      </c>
      <c r="G35" s="34">
        <v>105</v>
      </c>
      <c r="H35" s="14"/>
      <c r="I35" s="14"/>
      <c r="J35" s="14"/>
      <c r="K35" s="83"/>
      <c r="L35" s="133"/>
      <c r="M35" s="14"/>
      <c r="N35" s="14"/>
      <c r="O35" s="38"/>
      <c r="P35" s="53"/>
      <c r="Q35" s="53"/>
      <c r="R35" s="36"/>
      <c r="S35" s="34"/>
      <c r="T35" s="37">
        <v>105</v>
      </c>
    </row>
    <row r="36" spans="1:20" ht="16.5" thickBot="1" thickTop="1">
      <c r="A36" s="20" t="s">
        <v>19</v>
      </c>
      <c r="B36" s="81">
        <f>B35*B32</f>
        <v>387125</v>
      </c>
      <c r="C36" s="82"/>
      <c r="D36" s="81">
        <f>D35*B32</f>
        <v>489000</v>
      </c>
      <c r="E36" s="82"/>
      <c r="F36" s="14">
        <f>F35*B32</f>
        <v>407500</v>
      </c>
      <c r="G36" s="34">
        <f>G35*B32</f>
        <v>427875</v>
      </c>
      <c r="H36" s="14">
        <f>H35*B32</f>
        <v>0</v>
      </c>
      <c r="I36" s="14">
        <v>0</v>
      </c>
      <c r="J36" s="14">
        <f>J35*B32</f>
        <v>0</v>
      </c>
      <c r="K36" s="83">
        <f>K35*B32</f>
        <v>0</v>
      </c>
      <c r="L36" s="133"/>
      <c r="M36" s="14">
        <f>M35*B32</f>
        <v>0</v>
      </c>
      <c r="N36" s="14">
        <f>N35*B32</f>
        <v>0</v>
      </c>
      <c r="O36" s="38"/>
      <c r="P36" s="53"/>
      <c r="Q36" s="53"/>
      <c r="R36" s="36"/>
      <c r="S36" s="34">
        <f>S35*B32</f>
        <v>0</v>
      </c>
      <c r="T36" s="37">
        <f>T35*B32</f>
        <v>427875</v>
      </c>
    </row>
    <row r="37" spans="1:20" ht="14.25" thickTop="1">
      <c r="A37" s="177" t="s">
        <v>48</v>
      </c>
      <c r="B37" s="114" t="s">
        <v>25</v>
      </c>
      <c r="C37" s="115"/>
      <c r="D37" s="115"/>
      <c r="E37" s="115"/>
      <c r="F37" s="115"/>
      <c r="G37" s="115"/>
      <c r="H37" s="115"/>
      <c r="I37" s="115"/>
      <c r="J37" s="115"/>
      <c r="K37" s="115"/>
      <c r="L37" s="115"/>
      <c r="M37" s="115"/>
      <c r="N37" s="115"/>
      <c r="O37" s="115"/>
      <c r="P37" s="115"/>
      <c r="Q37" s="115"/>
      <c r="R37" s="115"/>
      <c r="S37" s="116"/>
      <c r="T37" s="144"/>
    </row>
    <row r="38" spans="1:20" ht="14.25" thickBot="1">
      <c r="A38" s="178"/>
      <c r="B38" s="98"/>
      <c r="C38" s="99"/>
      <c r="D38" s="99"/>
      <c r="E38" s="99"/>
      <c r="F38" s="99"/>
      <c r="G38" s="99"/>
      <c r="H38" s="99"/>
      <c r="I38" s="99"/>
      <c r="J38" s="99"/>
      <c r="K38" s="99"/>
      <c r="L38" s="99"/>
      <c r="M38" s="99"/>
      <c r="N38" s="99"/>
      <c r="O38" s="99"/>
      <c r="P38" s="99"/>
      <c r="Q38" s="99"/>
      <c r="R38" s="99"/>
      <c r="S38" s="91"/>
      <c r="T38" s="134"/>
    </row>
    <row r="39" spans="1:20" ht="18" thickBot="1" thickTop="1">
      <c r="A39" s="20" t="s">
        <v>16</v>
      </c>
      <c r="B39" s="135">
        <v>4300</v>
      </c>
      <c r="C39" s="136"/>
      <c r="D39" s="136"/>
      <c r="E39" s="136"/>
      <c r="F39" s="136"/>
      <c r="G39" s="136"/>
      <c r="H39" s="136"/>
      <c r="I39" s="136"/>
      <c r="J39" s="136"/>
      <c r="K39" s="136"/>
      <c r="L39" s="136"/>
      <c r="M39" s="136"/>
      <c r="N39" s="136"/>
      <c r="O39" s="136"/>
      <c r="P39" s="136"/>
      <c r="Q39" s="136"/>
      <c r="R39" s="136"/>
      <c r="S39" s="137"/>
      <c r="T39" s="37"/>
    </row>
    <row r="40" spans="1:20" ht="0.75" customHeight="1" thickTop="1">
      <c r="A40" s="177" t="s">
        <v>47</v>
      </c>
      <c r="B40" s="114" t="s">
        <v>26</v>
      </c>
      <c r="C40" s="115"/>
      <c r="D40" s="115"/>
      <c r="E40" s="115"/>
      <c r="F40" s="115"/>
      <c r="G40" s="116"/>
      <c r="H40" s="138"/>
      <c r="I40" s="139"/>
      <c r="J40" s="139"/>
      <c r="K40" s="139"/>
      <c r="L40" s="140"/>
      <c r="M40" s="138"/>
      <c r="N40" s="139"/>
      <c r="O40" s="139"/>
      <c r="P40" s="139"/>
      <c r="Q40" s="139"/>
      <c r="R40" s="139"/>
      <c r="S40" s="140"/>
      <c r="T40" s="144"/>
    </row>
    <row r="41" spans="1:20" ht="33" customHeight="1" thickBot="1">
      <c r="A41" s="178"/>
      <c r="B41" s="98" t="s">
        <v>72</v>
      </c>
      <c r="C41" s="99"/>
      <c r="D41" s="99"/>
      <c r="E41" s="99"/>
      <c r="F41" s="99"/>
      <c r="G41" s="91"/>
      <c r="H41" s="141"/>
      <c r="I41" s="142"/>
      <c r="J41" s="142"/>
      <c r="K41" s="142"/>
      <c r="L41" s="143"/>
      <c r="M41" s="141"/>
      <c r="N41" s="142"/>
      <c r="O41" s="142"/>
      <c r="P41" s="142"/>
      <c r="Q41" s="142"/>
      <c r="R41" s="142"/>
      <c r="S41" s="143"/>
      <c r="T41" s="134"/>
    </row>
    <row r="42" spans="1:20" ht="16.5" thickBot="1" thickTop="1">
      <c r="A42" s="20" t="s">
        <v>22</v>
      </c>
      <c r="B42" s="81">
        <v>150</v>
      </c>
      <c r="C42" s="82"/>
      <c r="D42" s="81">
        <v>160</v>
      </c>
      <c r="E42" s="82"/>
      <c r="F42" s="14">
        <v>130</v>
      </c>
      <c r="G42" s="34">
        <v>146.67</v>
      </c>
      <c r="H42" s="14"/>
      <c r="I42" s="14"/>
      <c r="J42" s="14"/>
      <c r="K42" s="83"/>
      <c r="L42" s="133"/>
      <c r="M42" s="14"/>
      <c r="N42" s="14"/>
      <c r="O42" s="35"/>
      <c r="P42" s="53"/>
      <c r="Q42" s="53"/>
      <c r="R42" s="36"/>
      <c r="S42" s="34"/>
      <c r="T42" s="37">
        <v>146</v>
      </c>
    </row>
    <row r="43" spans="1:20" ht="16.5" thickBot="1" thickTop="1">
      <c r="A43" s="20" t="s">
        <v>19</v>
      </c>
      <c r="B43" s="81">
        <f>B42*B39</f>
        <v>645000</v>
      </c>
      <c r="C43" s="82"/>
      <c r="D43" s="81">
        <f>D42*B39</f>
        <v>688000</v>
      </c>
      <c r="E43" s="82"/>
      <c r="F43" s="14">
        <f>F42*B39</f>
        <v>559000</v>
      </c>
      <c r="G43" s="34">
        <f>G42*B39</f>
        <v>630681</v>
      </c>
      <c r="H43" s="14">
        <v>0</v>
      </c>
      <c r="I43" s="14">
        <v>0</v>
      </c>
      <c r="J43" s="14">
        <v>0</v>
      </c>
      <c r="K43" s="83">
        <v>0</v>
      </c>
      <c r="L43" s="133"/>
      <c r="M43" s="14">
        <v>0</v>
      </c>
      <c r="N43" s="14"/>
      <c r="O43" s="31"/>
      <c r="P43" s="53"/>
      <c r="Q43" s="53"/>
      <c r="R43" s="36"/>
      <c r="S43" s="34"/>
      <c r="T43" s="37">
        <f>T42*B39</f>
        <v>627800</v>
      </c>
    </row>
    <row r="44" spans="1:20" ht="14.25" thickTop="1">
      <c r="A44" s="177" t="s">
        <v>48</v>
      </c>
      <c r="B44" s="114" t="s">
        <v>27</v>
      </c>
      <c r="C44" s="115"/>
      <c r="D44" s="115"/>
      <c r="E44" s="115"/>
      <c r="F44" s="115"/>
      <c r="G44" s="115"/>
      <c r="H44" s="115"/>
      <c r="I44" s="115"/>
      <c r="J44" s="115"/>
      <c r="K44" s="115"/>
      <c r="L44" s="115"/>
      <c r="M44" s="115"/>
      <c r="N44" s="115"/>
      <c r="O44" s="115"/>
      <c r="P44" s="115"/>
      <c r="Q44" s="115"/>
      <c r="R44" s="115"/>
      <c r="S44" s="116"/>
      <c r="T44" s="144"/>
    </row>
    <row r="45" spans="1:20" ht="14.25" thickBot="1">
      <c r="A45" s="178"/>
      <c r="B45" s="98"/>
      <c r="C45" s="99"/>
      <c r="D45" s="99"/>
      <c r="E45" s="99"/>
      <c r="F45" s="99"/>
      <c r="G45" s="99"/>
      <c r="H45" s="99"/>
      <c r="I45" s="99"/>
      <c r="J45" s="99"/>
      <c r="K45" s="99"/>
      <c r="L45" s="99"/>
      <c r="M45" s="99"/>
      <c r="N45" s="99"/>
      <c r="O45" s="99"/>
      <c r="P45" s="99"/>
      <c r="Q45" s="99"/>
      <c r="R45" s="99"/>
      <c r="S45" s="91"/>
      <c r="T45" s="134"/>
    </row>
    <row r="46" spans="1:20" ht="18" thickBot="1" thickTop="1">
      <c r="A46" s="20" t="s">
        <v>16</v>
      </c>
      <c r="B46" s="135">
        <v>1635</v>
      </c>
      <c r="C46" s="136"/>
      <c r="D46" s="136"/>
      <c r="E46" s="136"/>
      <c r="F46" s="136"/>
      <c r="G46" s="136"/>
      <c r="H46" s="136"/>
      <c r="I46" s="136"/>
      <c r="J46" s="136"/>
      <c r="K46" s="136"/>
      <c r="L46" s="136"/>
      <c r="M46" s="136"/>
      <c r="N46" s="136"/>
      <c r="O46" s="136"/>
      <c r="P46" s="136"/>
      <c r="Q46" s="136"/>
      <c r="R46" s="136"/>
      <c r="S46" s="137"/>
      <c r="T46" s="37"/>
    </row>
    <row r="47" spans="1:20" ht="15" customHeight="1" thickTop="1">
      <c r="A47" s="177" t="s">
        <v>47</v>
      </c>
      <c r="B47" s="114" t="s">
        <v>28</v>
      </c>
      <c r="C47" s="115"/>
      <c r="D47" s="115"/>
      <c r="E47" s="115"/>
      <c r="F47" s="115"/>
      <c r="G47" s="116"/>
      <c r="H47" s="114" t="s">
        <v>81</v>
      </c>
      <c r="I47" s="115"/>
      <c r="J47" s="115"/>
      <c r="K47" s="115"/>
      <c r="L47" s="116"/>
      <c r="M47" s="146"/>
      <c r="N47" s="147"/>
      <c r="O47" s="147"/>
      <c r="P47" s="147"/>
      <c r="Q47" s="147"/>
      <c r="R47" s="147"/>
      <c r="S47" s="148"/>
      <c r="T47" s="144"/>
    </row>
    <row r="48" spans="1:20" ht="15" customHeight="1" thickBot="1">
      <c r="A48" s="178"/>
      <c r="B48" s="98"/>
      <c r="C48" s="99"/>
      <c r="D48" s="99"/>
      <c r="E48" s="99"/>
      <c r="F48" s="99"/>
      <c r="G48" s="91"/>
      <c r="H48" s="98"/>
      <c r="I48" s="99"/>
      <c r="J48" s="99"/>
      <c r="K48" s="99"/>
      <c r="L48" s="91"/>
      <c r="M48" s="149"/>
      <c r="N48" s="150"/>
      <c r="O48" s="150"/>
      <c r="P48" s="150"/>
      <c r="Q48" s="150"/>
      <c r="R48" s="150"/>
      <c r="S48" s="151"/>
      <c r="T48" s="134"/>
    </row>
    <row r="49" spans="1:20" ht="16.5" thickBot="1" thickTop="1">
      <c r="A49" s="20" t="s">
        <v>22</v>
      </c>
      <c r="B49" s="81">
        <v>290</v>
      </c>
      <c r="C49" s="82"/>
      <c r="D49" s="81">
        <v>330</v>
      </c>
      <c r="E49" s="82"/>
      <c r="F49" s="14">
        <v>280</v>
      </c>
      <c r="G49" s="34">
        <v>300</v>
      </c>
      <c r="H49" s="14">
        <v>290</v>
      </c>
      <c r="I49" s="14">
        <v>0</v>
      </c>
      <c r="J49" s="14">
        <v>290</v>
      </c>
      <c r="K49" s="83">
        <v>290</v>
      </c>
      <c r="L49" s="133"/>
      <c r="M49" s="14"/>
      <c r="N49" s="14"/>
      <c r="O49" s="38"/>
      <c r="P49" s="53"/>
      <c r="Q49" s="53"/>
      <c r="R49" s="36"/>
      <c r="S49" s="14"/>
      <c r="T49" s="37">
        <v>300</v>
      </c>
    </row>
    <row r="50" spans="1:20" ht="16.5" thickBot="1" thickTop="1">
      <c r="A50" s="20" t="s">
        <v>19</v>
      </c>
      <c r="B50" s="81">
        <f>B49*B46</f>
        <v>474150</v>
      </c>
      <c r="C50" s="82"/>
      <c r="D50" s="81">
        <f>D49*B46</f>
        <v>539550</v>
      </c>
      <c r="E50" s="82"/>
      <c r="F50" s="14">
        <f>F49*B46</f>
        <v>457800</v>
      </c>
      <c r="G50" s="34">
        <f>G49*B46</f>
        <v>490500</v>
      </c>
      <c r="H50" s="14">
        <f>H49*B46</f>
        <v>474150</v>
      </c>
      <c r="I50" s="14">
        <f>I49*B46</f>
        <v>0</v>
      </c>
      <c r="J50" s="14">
        <f>J49*B46</f>
        <v>474150</v>
      </c>
      <c r="K50" s="83">
        <f>K49*B46</f>
        <v>474150</v>
      </c>
      <c r="L50" s="133"/>
      <c r="M50" s="14"/>
      <c r="N50" s="14"/>
      <c r="O50" s="38"/>
      <c r="P50" s="53"/>
      <c r="Q50" s="53"/>
      <c r="R50" s="36"/>
      <c r="S50" s="14"/>
      <c r="T50" s="37">
        <f>T49*B46</f>
        <v>490500</v>
      </c>
    </row>
    <row r="51" spans="1:20" ht="14.25" thickTop="1">
      <c r="A51" s="177" t="s">
        <v>48</v>
      </c>
      <c r="B51" s="114" t="s">
        <v>29</v>
      </c>
      <c r="C51" s="115"/>
      <c r="D51" s="115"/>
      <c r="E51" s="115"/>
      <c r="F51" s="115"/>
      <c r="G51" s="115"/>
      <c r="H51" s="115"/>
      <c r="I51" s="115"/>
      <c r="J51" s="115"/>
      <c r="K51" s="115"/>
      <c r="L51" s="115"/>
      <c r="M51" s="115"/>
      <c r="N51" s="115"/>
      <c r="O51" s="115"/>
      <c r="P51" s="115"/>
      <c r="Q51" s="115"/>
      <c r="R51" s="115"/>
      <c r="S51" s="116"/>
      <c r="T51" s="144"/>
    </row>
    <row r="52" spans="1:20" ht="14.25" thickBot="1">
      <c r="A52" s="178"/>
      <c r="B52" s="98"/>
      <c r="C52" s="99"/>
      <c r="D52" s="99"/>
      <c r="E52" s="99"/>
      <c r="F52" s="99"/>
      <c r="G52" s="99"/>
      <c r="H52" s="99"/>
      <c r="I52" s="99"/>
      <c r="J52" s="99"/>
      <c r="K52" s="99"/>
      <c r="L52" s="99"/>
      <c r="M52" s="99"/>
      <c r="N52" s="99"/>
      <c r="O52" s="99"/>
      <c r="P52" s="99"/>
      <c r="Q52" s="99"/>
      <c r="R52" s="99"/>
      <c r="S52" s="91"/>
      <c r="T52" s="134"/>
    </row>
    <row r="53" spans="1:20" ht="18" thickBot="1" thickTop="1">
      <c r="A53" s="20" t="s">
        <v>16</v>
      </c>
      <c r="B53" s="135">
        <v>2064</v>
      </c>
      <c r="C53" s="136"/>
      <c r="D53" s="136"/>
      <c r="E53" s="136"/>
      <c r="F53" s="136"/>
      <c r="G53" s="136"/>
      <c r="H53" s="136"/>
      <c r="I53" s="136"/>
      <c r="J53" s="136"/>
      <c r="K53" s="136"/>
      <c r="L53" s="136"/>
      <c r="M53" s="136"/>
      <c r="N53" s="136"/>
      <c r="O53" s="136"/>
      <c r="P53" s="136"/>
      <c r="Q53" s="136"/>
      <c r="R53" s="136"/>
      <c r="S53" s="137"/>
      <c r="T53" s="37"/>
    </row>
    <row r="54" spans="1:20" ht="15" customHeight="1" thickTop="1">
      <c r="A54" s="177" t="s">
        <v>47</v>
      </c>
      <c r="B54" s="114" t="s">
        <v>20</v>
      </c>
      <c r="C54" s="115"/>
      <c r="D54" s="115"/>
      <c r="E54" s="115"/>
      <c r="F54" s="115"/>
      <c r="G54" s="116"/>
      <c r="H54" s="114" t="s">
        <v>81</v>
      </c>
      <c r="I54" s="115"/>
      <c r="J54" s="115"/>
      <c r="K54" s="115"/>
      <c r="L54" s="116"/>
      <c r="M54" s="146"/>
      <c r="N54" s="147"/>
      <c r="O54" s="147"/>
      <c r="P54" s="147"/>
      <c r="Q54" s="147"/>
      <c r="R54" s="147"/>
      <c r="S54" s="148"/>
      <c r="T54" s="144"/>
    </row>
    <row r="55" spans="1:20" ht="15" customHeight="1" thickBot="1">
      <c r="A55" s="178"/>
      <c r="B55" s="98"/>
      <c r="C55" s="99"/>
      <c r="D55" s="99"/>
      <c r="E55" s="99"/>
      <c r="F55" s="99"/>
      <c r="G55" s="91"/>
      <c r="H55" s="98"/>
      <c r="I55" s="99"/>
      <c r="J55" s="99"/>
      <c r="K55" s="99"/>
      <c r="L55" s="91"/>
      <c r="M55" s="149"/>
      <c r="N55" s="150"/>
      <c r="O55" s="150"/>
      <c r="P55" s="150"/>
      <c r="Q55" s="150"/>
      <c r="R55" s="150"/>
      <c r="S55" s="151"/>
      <c r="T55" s="134"/>
    </row>
    <row r="56" spans="1:20" ht="16.5" thickBot="1" thickTop="1">
      <c r="A56" s="20" t="s">
        <v>22</v>
      </c>
      <c r="B56" s="81">
        <v>290</v>
      </c>
      <c r="C56" s="82"/>
      <c r="D56" s="81">
        <v>320</v>
      </c>
      <c r="E56" s="82"/>
      <c r="F56" s="14">
        <v>270</v>
      </c>
      <c r="G56" s="34">
        <v>293.33</v>
      </c>
      <c r="H56" s="14"/>
      <c r="I56" s="14">
        <v>0</v>
      </c>
      <c r="J56" s="14"/>
      <c r="K56" s="83">
        <v>0</v>
      </c>
      <c r="L56" s="133"/>
      <c r="M56" s="14"/>
      <c r="N56" s="14"/>
      <c r="O56" s="38"/>
      <c r="P56" s="53"/>
      <c r="Q56" s="53"/>
      <c r="R56" s="36"/>
      <c r="S56" s="34"/>
      <c r="T56" s="37">
        <v>293</v>
      </c>
    </row>
    <row r="57" spans="1:20" ht="16.5" thickBot="1" thickTop="1">
      <c r="A57" s="20" t="s">
        <v>19</v>
      </c>
      <c r="B57" s="81">
        <f>B56*B53</f>
        <v>598560</v>
      </c>
      <c r="C57" s="82"/>
      <c r="D57" s="81">
        <f>D56*B53</f>
        <v>660480</v>
      </c>
      <c r="E57" s="82"/>
      <c r="F57" s="14">
        <f>F56*B53</f>
        <v>557280</v>
      </c>
      <c r="G57" s="34">
        <f>G56*B53</f>
        <v>605433.12</v>
      </c>
      <c r="H57" s="14">
        <f>H56*B53</f>
        <v>0</v>
      </c>
      <c r="I57" s="14">
        <f>I56*B53</f>
        <v>0</v>
      </c>
      <c r="J57" s="14">
        <f>J56*B53</f>
        <v>0</v>
      </c>
      <c r="K57" s="83">
        <f>K56*B53</f>
        <v>0</v>
      </c>
      <c r="L57" s="133"/>
      <c r="M57" s="14"/>
      <c r="N57" s="14"/>
      <c r="O57" s="38"/>
      <c r="P57" s="53"/>
      <c r="Q57" s="53"/>
      <c r="R57" s="36"/>
      <c r="S57" s="14"/>
      <c r="T57" s="37">
        <f>T56*B53</f>
        <v>604752</v>
      </c>
    </row>
    <row r="58" spans="1:20" ht="16.5" thickBot="1" thickTop="1">
      <c r="A58" s="20" t="s">
        <v>30</v>
      </c>
      <c r="B58" s="157"/>
      <c r="C58" s="158"/>
      <c r="D58" s="157"/>
      <c r="E58" s="158"/>
      <c r="F58" s="56"/>
      <c r="G58" s="56"/>
      <c r="H58" s="56"/>
      <c r="I58" s="56"/>
      <c r="J58" s="56"/>
      <c r="K58" s="157"/>
      <c r="L58" s="158"/>
      <c r="M58" s="56"/>
      <c r="N58" s="56"/>
      <c r="O58" s="60"/>
      <c r="P58" s="58"/>
      <c r="Q58" s="58"/>
      <c r="R58" s="57"/>
      <c r="S58" s="56"/>
      <c r="T58" s="61"/>
    </row>
    <row r="59" spans="1:20" ht="42" customHeight="1" thickBot="1" thickTop="1">
      <c r="A59" s="20" t="s">
        <v>31</v>
      </c>
      <c r="B59" s="81"/>
      <c r="C59" s="82"/>
      <c r="D59" s="155"/>
      <c r="E59" s="156"/>
      <c r="F59" s="14"/>
      <c r="G59" s="14"/>
      <c r="H59" s="44"/>
      <c r="I59" s="44"/>
      <c r="J59" s="14"/>
      <c r="K59" s="155"/>
      <c r="L59" s="156"/>
      <c r="M59" s="44"/>
      <c r="N59" s="44"/>
      <c r="O59" s="38"/>
      <c r="P59" s="53"/>
      <c r="Q59" s="53"/>
      <c r="R59" s="36"/>
      <c r="S59" s="44"/>
      <c r="T59" s="23"/>
    </row>
    <row r="60" spans="1:20" ht="14.25" thickTop="1">
      <c r="A60" s="177" t="s">
        <v>49</v>
      </c>
      <c r="B60" s="152">
        <f>B57+B50+B43+B36+B29+B21+B14</f>
        <v>7541135</v>
      </c>
      <c r="C60" s="148"/>
      <c r="D60" s="152">
        <f>D57+D50+D43+D36+D29+D21+E14</f>
        <v>8004330</v>
      </c>
      <c r="E60" s="148"/>
      <c r="F60" s="153">
        <f>F57+F50+F43+F36+F29+F21+F14</f>
        <v>6674580</v>
      </c>
      <c r="G60" s="153">
        <f>G57+G50+G43+G36+G29+G21+G14</f>
        <v>7540003.220000001</v>
      </c>
      <c r="H60" s="153">
        <f>H57+H50+H43+H36+H29+H21+H14</f>
        <v>474150</v>
      </c>
      <c r="I60" s="153">
        <f>I57+I50+I43+I36+I29+I21+I14</f>
        <v>0</v>
      </c>
      <c r="J60" s="153">
        <f>J57+J50+J43+J36+J29+J21+J14</f>
        <v>474150</v>
      </c>
      <c r="K60" s="152">
        <f>K57+K50+K43+K36+K29+K21+L14</f>
        <v>474150</v>
      </c>
      <c r="L60" s="148"/>
      <c r="M60" s="153">
        <v>0</v>
      </c>
      <c r="N60" s="153">
        <v>0</v>
      </c>
      <c r="O60" s="152">
        <f>O14</f>
        <v>0</v>
      </c>
      <c r="P60" s="147"/>
      <c r="Q60" s="147"/>
      <c r="R60" s="148"/>
      <c r="S60" s="153">
        <v>0</v>
      </c>
      <c r="T60" s="169">
        <f>T57+T50+T43+T36+T29+T21+T14</f>
        <v>7533607</v>
      </c>
    </row>
    <row r="61" spans="1:20" ht="14.25" thickBot="1">
      <c r="A61" s="178"/>
      <c r="B61" s="149"/>
      <c r="C61" s="151"/>
      <c r="D61" s="149"/>
      <c r="E61" s="151"/>
      <c r="F61" s="154"/>
      <c r="G61" s="154"/>
      <c r="H61" s="154"/>
      <c r="I61" s="154"/>
      <c r="J61" s="154"/>
      <c r="K61" s="149"/>
      <c r="L61" s="151"/>
      <c r="M61" s="154"/>
      <c r="N61" s="154"/>
      <c r="O61" s="149"/>
      <c r="P61" s="150"/>
      <c r="Q61" s="150"/>
      <c r="R61" s="151"/>
      <c r="S61" s="154"/>
      <c r="T61" s="134"/>
    </row>
    <row r="62" spans="1:20" ht="30.75" customHeight="1" thickTop="1">
      <c r="A62" s="177" t="s">
        <v>32</v>
      </c>
      <c r="B62" s="171">
        <v>40578</v>
      </c>
      <c r="C62" s="202"/>
      <c r="D62" s="171">
        <v>40578</v>
      </c>
      <c r="E62" s="202"/>
      <c r="F62" s="170">
        <v>40578</v>
      </c>
      <c r="G62" s="165"/>
      <c r="H62" s="170">
        <v>40578</v>
      </c>
      <c r="I62" s="170">
        <v>40578</v>
      </c>
      <c r="J62" s="170">
        <v>40578</v>
      </c>
      <c r="K62" s="48"/>
      <c r="L62" s="140"/>
      <c r="M62" s="170"/>
      <c r="N62" s="170"/>
      <c r="O62" s="171"/>
      <c r="P62" s="139"/>
      <c r="Q62" s="139"/>
      <c r="R62" s="140"/>
      <c r="S62" s="165"/>
      <c r="T62" s="104"/>
    </row>
    <row r="63" spans="1:20" ht="14.25" thickBot="1">
      <c r="A63" s="187"/>
      <c r="B63" s="203"/>
      <c r="C63" s="204"/>
      <c r="D63" s="203"/>
      <c r="E63" s="204"/>
      <c r="F63" s="205"/>
      <c r="G63" s="166"/>
      <c r="H63" s="166"/>
      <c r="I63" s="166"/>
      <c r="J63" s="166"/>
      <c r="K63" s="49"/>
      <c r="L63" s="161"/>
      <c r="M63" s="166"/>
      <c r="N63" s="166"/>
      <c r="O63" s="159"/>
      <c r="P63" s="160"/>
      <c r="Q63" s="160"/>
      <c r="R63" s="161"/>
      <c r="S63" s="166"/>
      <c r="T63" s="172"/>
    </row>
    <row r="64" spans="1:20" ht="15" customHeight="1" thickTop="1">
      <c r="A64" s="177" t="s">
        <v>33</v>
      </c>
      <c r="B64" s="138" t="s">
        <v>85</v>
      </c>
      <c r="C64" s="140"/>
      <c r="D64" s="138" t="s">
        <v>85</v>
      </c>
      <c r="E64" s="140"/>
      <c r="F64" s="165" t="s">
        <v>85</v>
      </c>
      <c r="G64" s="165"/>
      <c r="H64" s="165" t="s">
        <v>85</v>
      </c>
      <c r="I64" s="165" t="s">
        <v>85</v>
      </c>
      <c r="J64" s="165" t="s">
        <v>85</v>
      </c>
      <c r="K64" s="138"/>
      <c r="L64" s="140"/>
      <c r="M64" s="165"/>
      <c r="N64" s="165"/>
      <c r="O64" s="138"/>
      <c r="P64" s="139"/>
      <c r="Q64" s="139"/>
      <c r="R64" s="140"/>
      <c r="S64" s="165"/>
      <c r="T64" s="104"/>
    </row>
    <row r="65" spans="1:20" ht="39.75" customHeight="1" thickBot="1">
      <c r="A65" s="187"/>
      <c r="B65" s="141"/>
      <c r="C65" s="143"/>
      <c r="D65" s="141"/>
      <c r="E65" s="143"/>
      <c r="F65" s="166"/>
      <c r="G65" s="173"/>
      <c r="H65" s="166"/>
      <c r="I65" s="166"/>
      <c r="J65" s="166"/>
      <c r="K65" s="141"/>
      <c r="L65" s="143"/>
      <c r="M65" s="166"/>
      <c r="N65" s="166"/>
      <c r="O65" s="159"/>
      <c r="P65" s="160"/>
      <c r="Q65" s="160"/>
      <c r="R65" s="161"/>
      <c r="S65" s="173"/>
      <c r="T65" s="174"/>
    </row>
    <row r="66" spans="1:20" ht="46.5" customHeight="1" thickTop="1">
      <c r="A66" s="180" t="s">
        <v>34</v>
      </c>
      <c r="B66" s="181"/>
      <c r="C66" s="114" t="s">
        <v>35</v>
      </c>
      <c r="D66" s="115"/>
      <c r="E66" s="115"/>
      <c r="F66" s="115"/>
      <c r="G66" s="116"/>
      <c r="H66" s="114" t="s">
        <v>50</v>
      </c>
      <c r="I66" s="211"/>
      <c r="J66" s="211"/>
      <c r="K66" s="211"/>
      <c r="L66" s="211"/>
      <c r="M66" s="211"/>
      <c r="N66" s="211"/>
      <c r="O66" s="212"/>
      <c r="P66" s="5"/>
      <c r="Q66" s="6"/>
      <c r="R66" s="7"/>
      <c r="S66" s="8"/>
      <c r="T66" s="8"/>
    </row>
    <row r="67" spans="1:20" ht="15.75" thickBot="1">
      <c r="A67" s="182"/>
      <c r="B67" s="183"/>
      <c r="C67" s="120"/>
      <c r="D67" s="121"/>
      <c r="E67" s="121"/>
      <c r="F67" s="121"/>
      <c r="G67" s="122"/>
      <c r="H67" s="213"/>
      <c r="I67" s="214"/>
      <c r="J67" s="214"/>
      <c r="K67" s="214"/>
      <c r="L67" s="214"/>
      <c r="M67" s="214"/>
      <c r="N67" s="214"/>
      <c r="O67" s="215"/>
      <c r="P67" s="9"/>
      <c r="Q67" s="10"/>
      <c r="R67" s="3"/>
      <c r="S67" s="2"/>
      <c r="T67" s="2"/>
    </row>
    <row r="68" spans="1:20" ht="15.75" thickBot="1">
      <c r="A68" s="162" t="s">
        <v>38</v>
      </c>
      <c r="B68" s="179"/>
      <c r="C68" s="184" t="s">
        <v>39</v>
      </c>
      <c r="D68" s="185"/>
      <c r="E68" s="185"/>
      <c r="F68" s="185"/>
      <c r="G68" s="186"/>
      <c r="H68" s="162" t="s">
        <v>40</v>
      </c>
      <c r="I68" s="163"/>
      <c r="J68" s="163"/>
      <c r="K68" s="163"/>
      <c r="L68" s="163"/>
      <c r="M68" s="163"/>
      <c r="N68" s="163"/>
      <c r="O68" s="164"/>
      <c r="P68" s="11"/>
      <c r="Q68" s="12"/>
      <c r="R68" s="167"/>
      <c r="S68" s="168"/>
      <c r="T68" s="168"/>
    </row>
    <row r="69" spans="1:20" ht="15.75" thickBot="1">
      <c r="A69" s="162" t="s">
        <v>41</v>
      </c>
      <c r="B69" s="179"/>
      <c r="C69" s="206" t="s">
        <v>78</v>
      </c>
      <c r="D69" s="207"/>
      <c r="E69" s="207"/>
      <c r="F69" s="207"/>
      <c r="G69" s="208"/>
      <c r="H69" s="162" t="s">
        <v>68</v>
      </c>
      <c r="I69" s="163"/>
      <c r="J69" s="163"/>
      <c r="K69" s="163"/>
      <c r="L69" s="163"/>
      <c r="M69" s="163"/>
      <c r="N69" s="163"/>
      <c r="O69" s="164"/>
      <c r="P69" s="11"/>
      <c r="Q69" s="12"/>
      <c r="R69" s="167"/>
      <c r="S69" s="168"/>
      <c r="T69" s="168"/>
    </row>
    <row r="70" spans="1:20" ht="16.5" customHeight="1" thickBot="1">
      <c r="A70" s="162" t="s">
        <v>42</v>
      </c>
      <c r="B70" s="179"/>
      <c r="C70" s="184" t="s">
        <v>43</v>
      </c>
      <c r="D70" s="185"/>
      <c r="E70" s="185"/>
      <c r="F70" s="185"/>
      <c r="G70" s="186"/>
      <c r="H70" s="162" t="s">
        <v>44</v>
      </c>
      <c r="I70" s="163"/>
      <c r="J70" s="163"/>
      <c r="K70" s="163"/>
      <c r="L70" s="163"/>
      <c r="M70" s="163"/>
      <c r="N70" s="163"/>
      <c r="O70" s="164"/>
      <c r="P70" s="11"/>
      <c r="Q70" s="12"/>
      <c r="R70" s="167"/>
      <c r="S70" s="168"/>
      <c r="T70" s="168"/>
    </row>
    <row r="72" spans="1:6" ht="13.5">
      <c r="A72" s="209" t="s">
        <v>83</v>
      </c>
      <c r="B72" s="209"/>
      <c r="C72" s="209"/>
      <c r="D72" s="209"/>
      <c r="E72" s="209"/>
      <c r="F72" s="209"/>
    </row>
    <row r="73" spans="1:8" ht="22.5" customHeight="1">
      <c r="A73" s="209" t="s">
        <v>80</v>
      </c>
      <c r="B73" s="209"/>
      <c r="C73" s="209"/>
      <c r="D73" s="209"/>
      <c r="E73" s="209"/>
      <c r="F73" s="209"/>
      <c r="G73" s="209"/>
      <c r="H73" s="209"/>
    </row>
    <row r="74" spans="1:8" ht="39" customHeight="1">
      <c r="A74" s="210" t="s">
        <v>87</v>
      </c>
      <c r="B74" s="209"/>
      <c r="C74" s="209"/>
      <c r="D74" s="209"/>
      <c r="E74" s="209"/>
      <c r="F74" s="209"/>
      <c r="G74" s="209"/>
      <c r="H74" s="209"/>
    </row>
  </sheetData>
  <sheetProtection/>
  <mergeCells count="181">
    <mergeCell ref="A73:H73"/>
    <mergeCell ref="A74:H74"/>
    <mergeCell ref="D64:E65"/>
    <mergeCell ref="F64:F65"/>
    <mergeCell ref="H64:H65"/>
    <mergeCell ref="H70:O70"/>
    <mergeCell ref="H66:O67"/>
    <mergeCell ref="H68:O68"/>
    <mergeCell ref="A72:F72"/>
    <mergeCell ref="C70:G70"/>
    <mergeCell ref="H62:H63"/>
    <mergeCell ref="G62:G63"/>
    <mergeCell ref="L62:L63"/>
    <mergeCell ref="J64:J65"/>
    <mergeCell ref="I62:I63"/>
    <mergeCell ref="J62:J63"/>
    <mergeCell ref="B62:C63"/>
    <mergeCell ref="D62:E63"/>
    <mergeCell ref="F62:F63"/>
    <mergeCell ref="A69:B69"/>
    <mergeCell ref="C69:G69"/>
    <mergeCell ref="A62:A63"/>
    <mergeCell ref="C66:G67"/>
    <mergeCell ref="A44:A45"/>
    <mergeCell ref="A47:A48"/>
    <mergeCell ref="A51:A52"/>
    <mergeCell ref="I60:I61"/>
    <mergeCell ref="B58:C58"/>
    <mergeCell ref="D58:E58"/>
    <mergeCell ref="D56:E56"/>
    <mergeCell ref="A54:A55"/>
    <mergeCell ref="H60:H61"/>
    <mergeCell ref="B59:C59"/>
    <mergeCell ref="A1:T1"/>
    <mergeCell ref="A2:H2"/>
    <mergeCell ref="J2:T2"/>
    <mergeCell ref="T4:T7"/>
    <mergeCell ref="A4:A7"/>
    <mergeCell ref="B4:F6"/>
    <mergeCell ref="G4:G7"/>
    <mergeCell ref="H4:J6"/>
    <mergeCell ref="P4:S7"/>
    <mergeCell ref="K4:L7"/>
    <mergeCell ref="B57:C57"/>
    <mergeCell ref="D57:E57"/>
    <mergeCell ref="B51:S52"/>
    <mergeCell ref="D49:E49"/>
    <mergeCell ref="K49:L49"/>
    <mergeCell ref="B50:C50"/>
    <mergeCell ref="D50:E50"/>
    <mergeCell ref="K50:L50"/>
    <mergeCell ref="B49:C49"/>
    <mergeCell ref="A60:A61"/>
    <mergeCell ref="A70:B70"/>
    <mergeCell ref="K64:L65"/>
    <mergeCell ref="C68:G68"/>
    <mergeCell ref="A64:A65"/>
    <mergeCell ref="B64:C65"/>
    <mergeCell ref="G64:G65"/>
    <mergeCell ref="B60:C61"/>
    <mergeCell ref="D60:E61"/>
    <mergeCell ref="J60:J61"/>
    <mergeCell ref="A22:A23"/>
    <mergeCell ref="A24:A25"/>
    <mergeCell ref="A68:B68"/>
    <mergeCell ref="A66:B67"/>
    <mergeCell ref="B35:C35"/>
    <mergeCell ref="A26:A27"/>
    <mergeCell ref="A40:A41"/>
    <mergeCell ref="A30:A31"/>
    <mergeCell ref="A33:A34"/>
    <mergeCell ref="A37:A38"/>
    <mergeCell ref="A8:A9"/>
    <mergeCell ref="A11:A12"/>
    <mergeCell ref="A15:A16"/>
    <mergeCell ref="A18:A19"/>
    <mergeCell ref="M62:M63"/>
    <mergeCell ref="N62:N63"/>
    <mergeCell ref="O62:R63"/>
    <mergeCell ref="R70:T70"/>
    <mergeCell ref="S62:S63"/>
    <mergeCell ref="T62:T63"/>
    <mergeCell ref="R69:T69"/>
    <mergeCell ref="S64:S65"/>
    <mergeCell ref="T64:T65"/>
    <mergeCell ref="N64:N65"/>
    <mergeCell ref="N60:N61"/>
    <mergeCell ref="O60:R61"/>
    <mergeCell ref="S60:S61"/>
    <mergeCell ref="T60:T61"/>
    <mergeCell ref="O64:R65"/>
    <mergeCell ref="H69:O69"/>
    <mergeCell ref="I64:I65"/>
    <mergeCell ref="R68:T68"/>
    <mergeCell ref="M64:M65"/>
    <mergeCell ref="K60:L61"/>
    <mergeCell ref="M60:M61"/>
    <mergeCell ref="K57:L57"/>
    <mergeCell ref="B56:C56"/>
    <mergeCell ref="D59:E59"/>
    <mergeCell ref="K59:L59"/>
    <mergeCell ref="K56:L56"/>
    <mergeCell ref="K58:L58"/>
    <mergeCell ref="F60:F61"/>
    <mergeCell ref="G60:G61"/>
    <mergeCell ref="T51:T52"/>
    <mergeCell ref="B53:S53"/>
    <mergeCell ref="B54:G55"/>
    <mergeCell ref="H54:L55"/>
    <mergeCell ref="M54:S55"/>
    <mergeCell ref="T54:T55"/>
    <mergeCell ref="T44:T45"/>
    <mergeCell ref="B46:S46"/>
    <mergeCell ref="B47:G48"/>
    <mergeCell ref="H47:L48"/>
    <mergeCell ref="M47:S48"/>
    <mergeCell ref="T47:T48"/>
    <mergeCell ref="B44:S45"/>
    <mergeCell ref="D42:E42"/>
    <mergeCell ref="K42:L42"/>
    <mergeCell ref="B43:C43"/>
    <mergeCell ref="D43:E43"/>
    <mergeCell ref="K43:L43"/>
    <mergeCell ref="B42:C42"/>
    <mergeCell ref="T37:T38"/>
    <mergeCell ref="B39:S39"/>
    <mergeCell ref="B40:G40"/>
    <mergeCell ref="B41:G41"/>
    <mergeCell ref="H40:L41"/>
    <mergeCell ref="M40:S41"/>
    <mergeCell ref="T40:T41"/>
    <mergeCell ref="B37:S38"/>
    <mergeCell ref="D35:E35"/>
    <mergeCell ref="K35:L35"/>
    <mergeCell ref="B36:C36"/>
    <mergeCell ref="D36:E36"/>
    <mergeCell ref="K36:L36"/>
    <mergeCell ref="T30:T31"/>
    <mergeCell ref="B32:S32"/>
    <mergeCell ref="B33:G34"/>
    <mergeCell ref="H33:L34"/>
    <mergeCell ref="M33:S34"/>
    <mergeCell ref="T33:T34"/>
    <mergeCell ref="B30:S31"/>
    <mergeCell ref="D28:E28"/>
    <mergeCell ref="K28:L28"/>
    <mergeCell ref="B29:C29"/>
    <mergeCell ref="D29:E29"/>
    <mergeCell ref="K29:L29"/>
    <mergeCell ref="B28:C28"/>
    <mergeCell ref="B22:T23"/>
    <mergeCell ref="B24:T25"/>
    <mergeCell ref="B26:G27"/>
    <mergeCell ref="H26:L27"/>
    <mergeCell ref="M26:S27"/>
    <mergeCell ref="T26:T27"/>
    <mergeCell ref="B20:C20"/>
    <mergeCell ref="D20:E20"/>
    <mergeCell ref="K20:L20"/>
    <mergeCell ref="B21:C21"/>
    <mergeCell ref="D21:E21"/>
    <mergeCell ref="K21:L21"/>
    <mergeCell ref="B15:S16"/>
    <mergeCell ref="T15:T16"/>
    <mergeCell ref="B17:S17"/>
    <mergeCell ref="B18:G19"/>
    <mergeCell ref="H18:L19"/>
    <mergeCell ref="M18:S19"/>
    <mergeCell ref="T18:T19"/>
    <mergeCell ref="T8:T9"/>
    <mergeCell ref="B10:S10"/>
    <mergeCell ref="B11:G12"/>
    <mergeCell ref="H11:L12"/>
    <mergeCell ref="M11:S12"/>
    <mergeCell ref="T11:T12"/>
    <mergeCell ref="M4:O6"/>
    <mergeCell ref="B7:C7"/>
    <mergeCell ref="D7:E7"/>
    <mergeCell ref="B14:D14"/>
    <mergeCell ref="B8:S9"/>
    <mergeCell ref="B13:D13"/>
  </mergeCells>
  <printOptions/>
  <pageMargins left="0.31496062992125984" right="0.31496062992125984" top="0.7480314960629921" bottom="0.7480314960629921" header="0.31496062992125984" footer="0.31496062992125984"/>
  <pageSetup horizontalDpi="600" verticalDpi="600" orientation="landscape" paperSize="9" scale="88" r:id="rId1"/>
  <rowBreaks count="2" manualBreakCount="2">
    <brk id="31" max="19" man="1"/>
    <brk id="46" max="255" man="1"/>
  </rowBreaks>
</worksheet>
</file>

<file path=xl/worksheets/sheet2.xml><?xml version="1.0" encoding="utf-8"?>
<worksheet xmlns="http://schemas.openxmlformats.org/spreadsheetml/2006/main" xmlns:r="http://schemas.openxmlformats.org/officeDocument/2006/relationships">
  <dimension ref="A1:R58"/>
  <sheetViews>
    <sheetView zoomScalePageLayoutView="0" workbookViewId="0" topLeftCell="A37">
      <selection activeCell="O56" sqref="O56"/>
    </sheetView>
  </sheetViews>
  <sheetFormatPr defaultColWidth="9.140625" defaultRowHeight="15"/>
  <cols>
    <col min="1" max="1" width="25.140625" style="18" customWidth="1"/>
    <col min="2" max="2" width="9.57421875" style="0" customWidth="1"/>
    <col min="3" max="3" width="9.140625" style="0" hidden="1" customWidth="1"/>
    <col min="4" max="4" width="9.28125" style="0" hidden="1" customWidth="1"/>
    <col min="5" max="6" width="9.57421875" style="0" customWidth="1"/>
    <col min="7" max="7" width="8.57421875" style="0" customWidth="1"/>
    <col min="8" max="9" width="9.57421875" style="0" customWidth="1"/>
    <col min="10" max="10" width="9.7109375" style="0" customWidth="1"/>
    <col min="11" max="11" width="9.140625" style="0" hidden="1" customWidth="1"/>
    <col min="12" max="12" width="9.7109375" style="0" customWidth="1"/>
    <col min="13" max="13" width="9.8515625" style="0" customWidth="1"/>
    <col min="14" max="14" width="9.00390625" style="0" hidden="1" customWidth="1"/>
    <col min="15" max="15" width="10.57421875" style="0" customWidth="1"/>
    <col min="16" max="16" width="9.57421875" style="0" customWidth="1"/>
    <col min="17" max="17" width="8.8515625" style="0" customWidth="1"/>
    <col min="18" max="18" width="11.00390625" style="0" customWidth="1"/>
  </cols>
  <sheetData>
    <row r="1" spans="1:18" ht="13.5">
      <c r="A1" s="256" t="s">
        <v>51</v>
      </c>
      <c r="B1" s="256"/>
      <c r="C1" s="256"/>
      <c r="D1" s="256"/>
      <c r="E1" s="256"/>
      <c r="F1" s="256"/>
      <c r="G1" s="256"/>
      <c r="H1" s="256"/>
      <c r="I1" s="256"/>
      <c r="J1" s="256"/>
      <c r="K1" s="256"/>
      <c r="L1" s="256"/>
      <c r="M1" s="256"/>
      <c r="N1" s="256"/>
      <c r="O1" s="256"/>
      <c r="P1" s="256"/>
      <c r="Q1" s="256"/>
      <c r="R1" s="256"/>
    </row>
    <row r="2" spans="1:18" ht="14.25" thickBot="1">
      <c r="A2" s="257" t="s">
        <v>65</v>
      </c>
      <c r="B2" s="258"/>
      <c r="C2" s="258"/>
      <c r="D2" s="258"/>
      <c r="E2" s="258"/>
      <c r="F2" s="258"/>
      <c r="G2" s="258"/>
      <c r="L2" s="257" t="s">
        <v>67</v>
      </c>
      <c r="M2" s="257"/>
      <c r="N2" s="257"/>
      <c r="O2" s="257"/>
      <c r="P2" s="257"/>
      <c r="Q2" s="257"/>
      <c r="R2" s="257"/>
    </row>
    <row r="3" spans="1:18" ht="15.75" customHeight="1" thickTop="1">
      <c r="A3" s="177" t="s">
        <v>12</v>
      </c>
      <c r="B3" s="114" t="s">
        <v>13</v>
      </c>
      <c r="C3" s="115"/>
      <c r="D3" s="115"/>
      <c r="E3" s="115"/>
      <c r="F3" s="116"/>
      <c r="G3" s="194" t="s">
        <v>14</v>
      </c>
      <c r="H3" s="114" t="s">
        <v>13</v>
      </c>
      <c r="I3" s="115"/>
      <c r="J3" s="116"/>
      <c r="K3" s="114" t="s">
        <v>14</v>
      </c>
      <c r="L3" s="116"/>
      <c r="M3" s="114" t="s">
        <v>13</v>
      </c>
      <c r="N3" s="115"/>
      <c r="O3" s="115"/>
      <c r="P3" s="116"/>
      <c r="Q3" s="194" t="s">
        <v>14</v>
      </c>
      <c r="R3" s="104" t="s">
        <v>52</v>
      </c>
    </row>
    <row r="4" spans="1:18" ht="15.75" customHeight="1" thickBot="1">
      <c r="A4" s="192"/>
      <c r="B4" s="120"/>
      <c r="C4" s="121"/>
      <c r="D4" s="121"/>
      <c r="E4" s="121"/>
      <c r="F4" s="122"/>
      <c r="G4" s="195"/>
      <c r="H4" s="120"/>
      <c r="I4" s="121"/>
      <c r="J4" s="122"/>
      <c r="K4" s="117"/>
      <c r="L4" s="119"/>
      <c r="M4" s="120"/>
      <c r="N4" s="121"/>
      <c r="O4" s="121"/>
      <c r="P4" s="122"/>
      <c r="Q4" s="227"/>
      <c r="R4" s="225"/>
    </row>
    <row r="5" spans="1:18" ht="15.75" thickBot="1">
      <c r="A5" s="193"/>
      <c r="B5" s="26">
        <v>1</v>
      </c>
      <c r="C5" s="28"/>
      <c r="D5" s="123">
        <v>2</v>
      </c>
      <c r="E5" s="124"/>
      <c r="F5" s="24">
        <v>3</v>
      </c>
      <c r="G5" s="196"/>
      <c r="H5" s="24">
        <v>1</v>
      </c>
      <c r="I5" s="24">
        <v>2</v>
      </c>
      <c r="J5" s="24">
        <v>3</v>
      </c>
      <c r="K5" s="120"/>
      <c r="L5" s="122"/>
      <c r="M5" s="26">
        <v>1</v>
      </c>
      <c r="N5" s="28"/>
      <c r="O5" s="24">
        <v>2</v>
      </c>
      <c r="P5" s="24">
        <v>3</v>
      </c>
      <c r="Q5" s="228"/>
      <c r="R5" s="226"/>
    </row>
    <row r="6" spans="1:18" ht="13.5">
      <c r="A6" s="175" t="s">
        <v>48</v>
      </c>
      <c r="B6" s="219" t="s">
        <v>53</v>
      </c>
      <c r="C6" s="220"/>
      <c r="D6" s="220"/>
      <c r="E6" s="220"/>
      <c r="F6" s="220"/>
      <c r="G6" s="220"/>
      <c r="H6" s="220"/>
      <c r="I6" s="220"/>
      <c r="J6" s="220"/>
      <c r="K6" s="220"/>
      <c r="L6" s="220"/>
      <c r="M6" s="220"/>
      <c r="N6" s="220"/>
      <c r="O6" s="220"/>
      <c r="P6" s="220"/>
      <c r="Q6" s="221"/>
      <c r="R6" s="218"/>
    </row>
    <row r="7" spans="1:18" ht="14.25" thickBot="1">
      <c r="A7" s="176"/>
      <c r="B7" s="222"/>
      <c r="C7" s="223"/>
      <c r="D7" s="223"/>
      <c r="E7" s="223"/>
      <c r="F7" s="223"/>
      <c r="G7" s="223"/>
      <c r="H7" s="223"/>
      <c r="I7" s="223"/>
      <c r="J7" s="223"/>
      <c r="K7" s="223"/>
      <c r="L7" s="223"/>
      <c r="M7" s="223"/>
      <c r="N7" s="223"/>
      <c r="O7" s="223"/>
      <c r="P7" s="223"/>
      <c r="Q7" s="224"/>
      <c r="R7" s="217"/>
    </row>
    <row r="8" spans="1:18" ht="17.25" thickBot="1">
      <c r="A8" s="19" t="s">
        <v>54</v>
      </c>
      <c r="B8" s="123">
        <v>395</v>
      </c>
      <c r="C8" s="131"/>
      <c r="D8" s="131"/>
      <c r="E8" s="131"/>
      <c r="F8" s="131"/>
      <c r="G8" s="131"/>
      <c r="H8" s="131"/>
      <c r="I8" s="131"/>
      <c r="J8" s="131"/>
      <c r="K8" s="131"/>
      <c r="L8" s="131"/>
      <c r="M8" s="131"/>
      <c r="N8" s="131"/>
      <c r="O8" s="131"/>
      <c r="P8" s="131"/>
      <c r="Q8" s="124"/>
      <c r="R8" s="40"/>
    </row>
    <row r="9" spans="1:18" ht="13.5">
      <c r="A9" s="175" t="s">
        <v>47</v>
      </c>
      <c r="B9" s="219" t="s">
        <v>73</v>
      </c>
      <c r="C9" s="220"/>
      <c r="D9" s="220"/>
      <c r="E9" s="220"/>
      <c r="F9" s="220"/>
      <c r="G9" s="221"/>
      <c r="H9" s="219"/>
      <c r="I9" s="220"/>
      <c r="J9" s="220"/>
      <c r="K9" s="220"/>
      <c r="L9" s="221"/>
      <c r="M9" s="219"/>
      <c r="N9" s="220"/>
      <c r="O9" s="220"/>
      <c r="P9" s="220"/>
      <c r="Q9" s="221"/>
      <c r="R9" s="218"/>
    </row>
    <row r="10" spans="1:18" ht="14.25" thickBot="1">
      <c r="A10" s="176"/>
      <c r="B10" s="222" t="s">
        <v>74</v>
      </c>
      <c r="C10" s="223"/>
      <c r="D10" s="223"/>
      <c r="E10" s="223"/>
      <c r="F10" s="223"/>
      <c r="G10" s="224"/>
      <c r="H10" s="222"/>
      <c r="I10" s="223"/>
      <c r="J10" s="223"/>
      <c r="K10" s="223"/>
      <c r="L10" s="224"/>
      <c r="M10" s="222"/>
      <c r="N10" s="223"/>
      <c r="O10" s="223"/>
      <c r="P10" s="223"/>
      <c r="Q10" s="224"/>
      <c r="R10" s="217"/>
    </row>
    <row r="11" spans="1:18" ht="17.25" thickBot="1">
      <c r="A11" s="19" t="s">
        <v>17</v>
      </c>
      <c r="B11" s="26">
        <v>180</v>
      </c>
      <c r="C11" s="27"/>
      <c r="D11" s="28"/>
      <c r="E11" s="24">
        <v>146</v>
      </c>
      <c r="F11" s="24">
        <v>180</v>
      </c>
      <c r="G11" s="29">
        <v>168.67</v>
      </c>
      <c r="H11" s="24"/>
      <c r="I11" s="24"/>
      <c r="J11" s="41"/>
      <c r="K11" s="28"/>
      <c r="L11" s="29"/>
      <c r="M11" s="24"/>
      <c r="N11" s="123"/>
      <c r="O11" s="124"/>
      <c r="P11" s="24"/>
      <c r="Q11" s="29"/>
      <c r="R11" s="40">
        <v>168</v>
      </c>
    </row>
    <row r="12" spans="1:18" ht="17.25" thickBot="1">
      <c r="A12" s="20" t="s">
        <v>19</v>
      </c>
      <c r="B12" s="31">
        <f>B11*B8</f>
        <v>71100</v>
      </c>
      <c r="C12" s="32"/>
      <c r="D12" s="33"/>
      <c r="E12" s="14">
        <f>E11*B8</f>
        <v>57670</v>
      </c>
      <c r="F12" s="14">
        <f>F11*B8</f>
        <v>71100</v>
      </c>
      <c r="G12" s="34">
        <f>G11*B8</f>
        <v>66624.65</v>
      </c>
      <c r="H12" s="14">
        <f>H11*B8</f>
        <v>0</v>
      </c>
      <c r="I12" s="14">
        <f>I11*B8</f>
        <v>0</v>
      </c>
      <c r="J12" s="42">
        <v>0</v>
      </c>
      <c r="K12" s="33"/>
      <c r="L12" s="34">
        <f>L11*B8</f>
        <v>0</v>
      </c>
      <c r="M12" s="14"/>
      <c r="N12" s="101"/>
      <c r="O12" s="102"/>
      <c r="P12" s="14"/>
      <c r="Q12" s="34"/>
      <c r="R12" s="43">
        <f>R11*B8</f>
        <v>66360</v>
      </c>
    </row>
    <row r="13" spans="1:18" ht="14.25" thickTop="1">
      <c r="A13" s="177" t="s">
        <v>48</v>
      </c>
      <c r="B13" s="138" t="s">
        <v>55</v>
      </c>
      <c r="C13" s="139"/>
      <c r="D13" s="139"/>
      <c r="E13" s="139"/>
      <c r="F13" s="139"/>
      <c r="G13" s="139"/>
      <c r="H13" s="139"/>
      <c r="I13" s="139"/>
      <c r="J13" s="139"/>
      <c r="K13" s="139"/>
      <c r="L13" s="139"/>
      <c r="M13" s="139"/>
      <c r="N13" s="139"/>
      <c r="O13" s="139"/>
      <c r="P13" s="139"/>
      <c r="Q13" s="140"/>
      <c r="R13" s="216"/>
    </row>
    <row r="14" spans="1:18" ht="14.25" thickBot="1">
      <c r="A14" s="176"/>
      <c r="B14" s="222"/>
      <c r="C14" s="223"/>
      <c r="D14" s="223"/>
      <c r="E14" s="223"/>
      <c r="F14" s="223"/>
      <c r="G14" s="223"/>
      <c r="H14" s="223"/>
      <c r="I14" s="223"/>
      <c r="J14" s="223"/>
      <c r="K14" s="223"/>
      <c r="L14" s="223"/>
      <c r="M14" s="223"/>
      <c r="N14" s="223"/>
      <c r="O14" s="223"/>
      <c r="P14" s="223"/>
      <c r="Q14" s="224"/>
      <c r="R14" s="217"/>
    </row>
    <row r="15" spans="1:18" ht="17.25" thickBot="1">
      <c r="A15" s="19" t="s">
        <v>54</v>
      </c>
      <c r="B15" s="123">
        <v>11885</v>
      </c>
      <c r="C15" s="131"/>
      <c r="D15" s="131"/>
      <c r="E15" s="131"/>
      <c r="F15" s="131"/>
      <c r="G15" s="131"/>
      <c r="H15" s="131"/>
      <c r="I15" s="131"/>
      <c r="J15" s="131"/>
      <c r="K15" s="131"/>
      <c r="L15" s="131"/>
      <c r="M15" s="131"/>
      <c r="N15" s="131"/>
      <c r="O15" s="131"/>
      <c r="P15" s="131"/>
      <c r="Q15" s="124"/>
      <c r="R15" s="40"/>
    </row>
    <row r="16" spans="1:18" ht="14.25" customHeight="1" thickTop="1">
      <c r="A16" s="175" t="s">
        <v>47</v>
      </c>
      <c r="B16" s="128" t="s">
        <v>56</v>
      </c>
      <c r="C16" s="129"/>
      <c r="D16" s="129"/>
      <c r="E16" s="129"/>
      <c r="F16" s="129"/>
      <c r="G16" s="130"/>
      <c r="H16" s="128"/>
      <c r="I16" s="129"/>
      <c r="J16" s="129"/>
      <c r="K16" s="129"/>
      <c r="L16" s="130"/>
      <c r="M16" s="114"/>
      <c r="N16" s="115"/>
      <c r="O16" s="115"/>
      <c r="P16" s="115"/>
      <c r="Q16" s="116"/>
      <c r="R16" s="218"/>
    </row>
    <row r="17" spans="1:18" ht="15" customHeight="1" thickBot="1">
      <c r="A17" s="176"/>
      <c r="B17" s="120"/>
      <c r="C17" s="121"/>
      <c r="D17" s="121"/>
      <c r="E17" s="121"/>
      <c r="F17" s="121"/>
      <c r="G17" s="122"/>
      <c r="H17" s="120"/>
      <c r="I17" s="121"/>
      <c r="J17" s="121"/>
      <c r="K17" s="121"/>
      <c r="L17" s="122"/>
      <c r="M17" s="98"/>
      <c r="N17" s="99"/>
      <c r="O17" s="99"/>
      <c r="P17" s="99"/>
      <c r="Q17" s="91"/>
      <c r="R17" s="217"/>
    </row>
    <row r="18" spans="1:18" ht="17.25" thickBot="1">
      <c r="A18" s="19" t="s">
        <v>22</v>
      </c>
      <c r="B18" s="26">
        <v>38</v>
      </c>
      <c r="C18" s="28"/>
      <c r="D18" s="123">
        <v>40</v>
      </c>
      <c r="E18" s="124"/>
      <c r="F18" s="24">
        <v>40</v>
      </c>
      <c r="G18" s="29">
        <v>39.33</v>
      </c>
      <c r="H18" s="24"/>
      <c r="I18" s="24"/>
      <c r="J18" s="24"/>
      <c r="K18" s="229"/>
      <c r="L18" s="230"/>
      <c r="M18" s="24"/>
      <c r="N18" s="123"/>
      <c r="O18" s="124"/>
      <c r="P18" s="24"/>
      <c r="Q18" s="29"/>
      <c r="R18" s="40">
        <v>39</v>
      </c>
    </row>
    <row r="19" spans="1:18" ht="17.25" thickBot="1">
      <c r="A19" s="20" t="s">
        <v>19</v>
      </c>
      <c r="B19" s="31">
        <f>B18*B15</f>
        <v>451630</v>
      </c>
      <c r="C19" s="33"/>
      <c r="D19" s="101">
        <f>D18*B15</f>
        <v>475400</v>
      </c>
      <c r="E19" s="102"/>
      <c r="F19" s="14">
        <f>F18*B15</f>
        <v>475400</v>
      </c>
      <c r="G19" s="34">
        <f>G18*B15</f>
        <v>467437.05</v>
      </c>
      <c r="H19" s="14"/>
      <c r="I19" s="14"/>
      <c r="J19" s="14"/>
      <c r="K19" s="103"/>
      <c r="L19" s="96"/>
      <c r="M19" s="14"/>
      <c r="N19" s="101"/>
      <c r="O19" s="102"/>
      <c r="P19" s="14"/>
      <c r="Q19" s="14"/>
      <c r="R19" s="43">
        <f>R18*B15</f>
        <v>463515</v>
      </c>
    </row>
    <row r="20" spans="1:18" ht="14.25" thickTop="1">
      <c r="A20" s="177" t="s">
        <v>48</v>
      </c>
      <c r="B20" s="138" t="s">
        <v>57</v>
      </c>
      <c r="C20" s="139"/>
      <c r="D20" s="139"/>
      <c r="E20" s="139"/>
      <c r="F20" s="139"/>
      <c r="G20" s="139"/>
      <c r="H20" s="139"/>
      <c r="I20" s="139"/>
      <c r="J20" s="139"/>
      <c r="K20" s="139"/>
      <c r="L20" s="139"/>
      <c r="M20" s="139"/>
      <c r="N20" s="139"/>
      <c r="O20" s="139"/>
      <c r="P20" s="139"/>
      <c r="Q20" s="140"/>
      <c r="R20" s="104"/>
    </row>
    <row r="21" spans="1:18" ht="14.25" thickBot="1">
      <c r="A21" s="178"/>
      <c r="B21" s="141"/>
      <c r="C21" s="142"/>
      <c r="D21" s="142"/>
      <c r="E21" s="142"/>
      <c r="F21" s="142"/>
      <c r="G21" s="142"/>
      <c r="H21" s="142"/>
      <c r="I21" s="142"/>
      <c r="J21" s="142"/>
      <c r="K21" s="142"/>
      <c r="L21" s="142"/>
      <c r="M21" s="142"/>
      <c r="N21" s="142"/>
      <c r="O21" s="142"/>
      <c r="P21" s="142"/>
      <c r="Q21" s="143"/>
      <c r="R21" s="174"/>
    </row>
    <row r="22" spans="1:18" ht="18" thickBot="1" thickTop="1">
      <c r="A22" s="20" t="s">
        <v>54</v>
      </c>
      <c r="B22" s="155">
        <v>4820</v>
      </c>
      <c r="C22" s="232"/>
      <c r="D22" s="232"/>
      <c r="E22" s="232"/>
      <c r="F22" s="232"/>
      <c r="G22" s="232"/>
      <c r="H22" s="232"/>
      <c r="I22" s="232"/>
      <c r="J22" s="232"/>
      <c r="K22" s="232"/>
      <c r="L22" s="232"/>
      <c r="M22" s="232"/>
      <c r="N22" s="232"/>
      <c r="O22" s="232"/>
      <c r="P22" s="232"/>
      <c r="Q22" s="156"/>
      <c r="R22" s="43"/>
    </row>
    <row r="23" spans="1:18" ht="15.75" thickTop="1">
      <c r="A23" s="177" t="s">
        <v>47</v>
      </c>
      <c r="B23" s="114" t="s">
        <v>82</v>
      </c>
      <c r="C23" s="115"/>
      <c r="D23" s="115"/>
      <c r="E23" s="115"/>
      <c r="F23" s="115"/>
      <c r="G23" s="116"/>
      <c r="H23" s="114"/>
      <c r="I23" s="115"/>
      <c r="J23" s="115"/>
      <c r="K23" s="115"/>
      <c r="L23" s="116"/>
      <c r="M23" s="114"/>
      <c r="N23" s="115"/>
      <c r="O23" s="115"/>
      <c r="P23" s="115"/>
      <c r="Q23" s="116"/>
      <c r="R23" s="216"/>
    </row>
    <row r="24" spans="1:18" ht="15.75" thickBot="1">
      <c r="A24" s="178"/>
      <c r="B24" s="98"/>
      <c r="C24" s="99"/>
      <c r="D24" s="99"/>
      <c r="E24" s="99"/>
      <c r="F24" s="99"/>
      <c r="G24" s="91"/>
      <c r="H24" s="98"/>
      <c r="I24" s="99"/>
      <c r="J24" s="99"/>
      <c r="K24" s="99"/>
      <c r="L24" s="91"/>
      <c r="M24" s="98"/>
      <c r="N24" s="99"/>
      <c r="O24" s="99"/>
      <c r="P24" s="99"/>
      <c r="Q24" s="91"/>
      <c r="R24" s="231"/>
    </row>
    <row r="25" spans="1:18" ht="18" thickBot="1" thickTop="1">
      <c r="A25" s="20" t="s">
        <v>22</v>
      </c>
      <c r="B25" s="14">
        <v>45</v>
      </c>
      <c r="C25" s="81">
        <v>32</v>
      </c>
      <c r="D25" s="82"/>
      <c r="E25" s="14">
        <v>38</v>
      </c>
      <c r="F25" s="56">
        <v>46</v>
      </c>
      <c r="G25" s="34">
        <v>43</v>
      </c>
      <c r="H25" s="14">
        <v>0</v>
      </c>
      <c r="I25" s="14"/>
      <c r="J25" s="14"/>
      <c r="K25" s="83"/>
      <c r="L25" s="133"/>
      <c r="M25" s="14"/>
      <c r="N25" s="81"/>
      <c r="O25" s="82"/>
      <c r="P25" s="14"/>
      <c r="Q25" s="34"/>
      <c r="R25" s="43">
        <v>43</v>
      </c>
    </row>
    <row r="26" spans="1:18" ht="18" thickBot="1" thickTop="1">
      <c r="A26" s="20" t="s">
        <v>19</v>
      </c>
      <c r="B26" s="38">
        <f>B25*B22</f>
        <v>216900</v>
      </c>
      <c r="C26" s="36"/>
      <c r="D26" s="81">
        <f>E25*B22</f>
        <v>183160</v>
      </c>
      <c r="E26" s="82"/>
      <c r="F26" s="14">
        <f>F25*B22</f>
        <v>221720</v>
      </c>
      <c r="G26" s="34">
        <f>G25*B22</f>
        <v>207260</v>
      </c>
      <c r="H26" s="14">
        <f>H25*B22</f>
        <v>0</v>
      </c>
      <c r="I26" s="14">
        <f>I25*B22</f>
        <v>0</v>
      </c>
      <c r="J26" s="14">
        <f>J25*B22</f>
        <v>0</v>
      </c>
      <c r="K26" s="83">
        <f>K25*B22</f>
        <v>0</v>
      </c>
      <c r="L26" s="133"/>
      <c r="M26" s="14"/>
      <c r="N26" s="81"/>
      <c r="O26" s="82"/>
      <c r="P26" s="14"/>
      <c r="Q26" s="34"/>
      <c r="R26" s="43">
        <f>R25*B22</f>
        <v>207260</v>
      </c>
    </row>
    <row r="27" spans="1:18" ht="14.25" thickTop="1">
      <c r="A27" s="177" t="s">
        <v>48</v>
      </c>
      <c r="B27" s="114" t="s">
        <v>58</v>
      </c>
      <c r="C27" s="115"/>
      <c r="D27" s="115"/>
      <c r="E27" s="115"/>
      <c r="F27" s="115"/>
      <c r="G27" s="115"/>
      <c r="H27" s="115"/>
      <c r="I27" s="115"/>
      <c r="J27" s="115"/>
      <c r="K27" s="115"/>
      <c r="L27" s="115"/>
      <c r="M27" s="115"/>
      <c r="N27" s="115"/>
      <c r="O27" s="115"/>
      <c r="P27" s="115"/>
      <c r="Q27" s="116"/>
      <c r="R27" s="216"/>
    </row>
    <row r="28" spans="1:18" ht="14.25" thickBot="1">
      <c r="A28" s="178"/>
      <c r="B28" s="98"/>
      <c r="C28" s="99"/>
      <c r="D28" s="99"/>
      <c r="E28" s="99"/>
      <c r="F28" s="99"/>
      <c r="G28" s="99"/>
      <c r="H28" s="99"/>
      <c r="I28" s="99"/>
      <c r="J28" s="99"/>
      <c r="K28" s="99"/>
      <c r="L28" s="99"/>
      <c r="M28" s="99"/>
      <c r="N28" s="99"/>
      <c r="O28" s="99"/>
      <c r="P28" s="99"/>
      <c r="Q28" s="91"/>
      <c r="R28" s="231"/>
    </row>
    <row r="29" spans="1:18" ht="18" thickBot="1" thickTop="1">
      <c r="A29" s="20" t="s">
        <v>54</v>
      </c>
      <c r="B29" s="155">
        <v>1400</v>
      </c>
      <c r="C29" s="232"/>
      <c r="D29" s="232"/>
      <c r="E29" s="232"/>
      <c r="F29" s="232"/>
      <c r="G29" s="232"/>
      <c r="H29" s="232"/>
      <c r="I29" s="232"/>
      <c r="J29" s="232"/>
      <c r="K29" s="232"/>
      <c r="L29" s="232"/>
      <c r="M29" s="232"/>
      <c r="N29" s="232"/>
      <c r="O29" s="232"/>
      <c r="P29" s="232"/>
      <c r="Q29" s="156"/>
      <c r="R29" s="43"/>
    </row>
    <row r="30" spans="1:18" ht="15" customHeight="1" thickTop="1">
      <c r="A30" s="177" t="s">
        <v>47</v>
      </c>
      <c r="B30" s="114" t="s">
        <v>77</v>
      </c>
      <c r="C30" s="115"/>
      <c r="D30" s="115"/>
      <c r="E30" s="115"/>
      <c r="F30" s="115"/>
      <c r="G30" s="116"/>
      <c r="H30" s="138" t="s">
        <v>75</v>
      </c>
      <c r="I30" s="139"/>
      <c r="J30" s="139"/>
      <c r="K30" s="139"/>
      <c r="L30" s="140"/>
      <c r="M30" s="138"/>
      <c r="N30" s="139"/>
      <c r="O30" s="139"/>
      <c r="P30" s="139"/>
      <c r="Q30" s="140"/>
      <c r="R30" s="216"/>
    </row>
    <row r="31" spans="1:18" ht="15" customHeight="1" thickBot="1">
      <c r="A31" s="178"/>
      <c r="B31" s="98"/>
      <c r="C31" s="99"/>
      <c r="D31" s="99"/>
      <c r="E31" s="99"/>
      <c r="F31" s="99"/>
      <c r="G31" s="91"/>
      <c r="H31" s="141"/>
      <c r="I31" s="142"/>
      <c r="J31" s="142"/>
      <c r="K31" s="142"/>
      <c r="L31" s="143"/>
      <c r="M31" s="141"/>
      <c r="N31" s="142"/>
      <c r="O31" s="142"/>
      <c r="P31" s="142"/>
      <c r="Q31" s="143"/>
      <c r="R31" s="231"/>
    </row>
    <row r="32" spans="1:18" ht="18" thickBot="1" thickTop="1">
      <c r="A32" s="20" t="s">
        <v>22</v>
      </c>
      <c r="B32" s="38">
        <v>280</v>
      </c>
      <c r="C32" s="36"/>
      <c r="D32" s="81">
        <v>342</v>
      </c>
      <c r="E32" s="82"/>
      <c r="F32" s="14">
        <v>0</v>
      </c>
      <c r="G32" s="34">
        <v>311</v>
      </c>
      <c r="H32" s="14">
        <v>0</v>
      </c>
      <c r="I32" s="14">
        <v>306</v>
      </c>
      <c r="J32" s="14">
        <v>320</v>
      </c>
      <c r="K32" s="83">
        <v>313</v>
      </c>
      <c r="L32" s="133"/>
      <c r="M32" s="14"/>
      <c r="N32" s="81"/>
      <c r="O32" s="82"/>
      <c r="P32" s="14"/>
      <c r="Q32" s="34"/>
      <c r="R32" s="43">
        <v>313</v>
      </c>
    </row>
    <row r="33" spans="1:18" ht="18" thickBot="1" thickTop="1">
      <c r="A33" s="20" t="s">
        <v>19</v>
      </c>
      <c r="B33" s="38">
        <f>B32*B29</f>
        <v>392000</v>
      </c>
      <c r="C33" s="36"/>
      <c r="D33" s="81">
        <f>D32*B29</f>
        <v>478800</v>
      </c>
      <c r="E33" s="82"/>
      <c r="F33" s="14">
        <f>F32*B29</f>
        <v>0</v>
      </c>
      <c r="G33" s="34">
        <f>G32*B29</f>
        <v>435400</v>
      </c>
      <c r="H33" s="14">
        <f>H32*B29</f>
        <v>0</v>
      </c>
      <c r="I33" s="14">
        <f>I32*B29</f>
        <v>428400</v>
      </c>
      <c r="J33" s="14">
        <f>J32*B29</f>
        <v>448000</v>
      </c>
      <c r="K33" s="83">
        <f>K32*B29</f>
        <v>438200</v>
      </c>
      <c r="L33" s="133"/>
      <c r="M33" s="14"/>
      <c r="N33" s="81"/>
      <c r="O33" s="82"/>
      <c r="P33" s="14"/>
      <c r="Q33" s="34"/>
      <c r="R33" s="43">
        <f>R32*B29</f>
        <v>438200</v>
      </c>
    </row>
    <row r="34" spans="1:18" ht="14.25" thickTop="1">
      <c r="A34" s="177" t="s">
        <v>48</v>
      </c>
      <c r="B34" s="114" t="s">
        <v>59</v>
      </c>
      <c r="C34" s="115"/>
      <c r="D34" s="115"/>
      <c r="E34" s="115"/>
      <c r="F34" s="115"/>
      <c r="G34" s="115"/>
      <c r="H34" s="115"/>
      <c r="I34" s="115"/>
      <c r="J34" s="115"/>
      <c r="K34" s="115"/>
      <c r="L34" s="115"/>
      <c r="M34" s="115"/>
      <c r="N34" s="115"/>
      <c r="O34" s="115"/>
      <c r="P34" s="115"/>
      <c r="Q34" s="116"/>
      <c r="R34" s="216"/>
    </row>
    <row r="35" spans="1:18" ht="14.25" thickBot="1">
      <c r="A35" s="178"/>
      <c r="B35" s="98"/>
      <c r="C35" s="99"/>
      <c r="D35" s="99"/>
      <c r="E35" s="99"/>
      <c r="F35" s="99"/>
      <c r="G35" s="99"/>
      <c r="H35" s="99"/>
      <c r="I35" s="99"/>
      <c r="J35" s="99"/>
      <c r="K35" s="99"/>
      <c r="L35" s="99"/>
      <c r="M35" s="99"/>
      <c r="N35" s="99"/>
      <c r="O35" s="99"/>
      <c r="P35" s="99"/>
      <c r="Q35" s="91"/>
      <c r="R35" s="231"/>
    </row>
    <row r="36" spans="1:18" ht="18" thickBot="1" thickTop="1">
      <c r="A36" s="20" t="s">
        <v>54</v>
      </c>
      <c r="B36" s="157">
        <v>4740</v>
      </c>
      <c r="C36" s="233"/>
      <c r="D36" s="233"/>
      <c r="E36" s="233"/>
      <c r="F36" s="233"/>
      <c r="G36" s="233"/>
      <c r="H36" s="233"/>
      <c r="I36" s="233"/>
      <c r="J36" s="233"/>
      <c r="K36" s="233"/>
      <c r="L36" s="233"/>
      <c r="M36" s="233"/>
      <c r="N36" s="233"/>
      <c r="O36" s="233"/>
      <c r="P36" s="233"/>
      <c r="Q36" s="158"/>
      <c r="R36" s="43"/>
    </row>
    <row r="37" spans="1:18" ht="14.25" thickTop="1">
      <c r="A37" s="177" t="s">
        <v>47</v>
      </c>
      <c r="B37" s="114" t="s">
        <v>60</v>
      </c>
      <c r="C37" s="115"/>
      <c r="D37" s="115"/>
      <c r="E37" s="115"/>
      <c r="F37" s="115"/>
      <c r="G37" s="116"/>
      <c r="H37" s="138"/>
      <c r="I37" s="139"/>
      <c r="J37" s="139"/>
      <c r="K37" s="139"/>
      <c r="L37" s="140"/>
      <c r="M37" s="138"/>
      <c r="N37" s="139"/>
      <c r="O37" s="139"/>
      <c r="P37" s="139"/>
      <c r="Q37" s="140"/>
      <c r="R37" s="104"/>
    </row>
    <row r="38" spans="1:18" ht="14.25" thickBot="1">
      <c r="A38" s="178"/>
      <c r="B38" s="98"/>
      <c r="C38" s="99"/>
      <c r="D38" s="99"/>
      <c r="E38" s="99"/>
      <c r="F38" s="99"/>
      <c r="G38" s="91"/>
      <c r="H38" s="141"/>
      <c r="I38" s="142"/>
      <c r="J38" s="142"/>
      <c r="K38" s="142"/>
      <c r="L38" s="143"/>
      <c r="M38" s="141"/>
      <c r="N38" s="142"/>
      <c r="O38" s="142"/>
      <c r="P38" s="142"/>
      <c r="Q38" s="143"/>
      <c r="R38" s="174"/>
    </row>
    <row r="39" spans="1:18" ht="16.5" thickBot="1" thickTop="1">
      <c r="A39" s="20" t="s">
        <v>22</v>
      </c>
      <c r="B39" s="38">
        <v>140</v>
      </c>
      <c r="C39" s="36"/>
      <c r="D39" s="81">
        <v>123</v>
      </c>
      <c r="E39" s="82"/>
      <c r="F39" s="14">
        <v>160</v>
      </c>
      <c r="G39" s="34">
        <v>141</v>
      </c>
      <c r="H39" s="14"/>
      <c r="I39" s="14"/>
      <c r="J39" s="14"/>
      <c r="K39" s="83"/>
      <c r="L39" s="133"/>
      <c r="M39" s="38"/>
      <c r="N39" s="36"/>
      <c r="O39" s="14"/>
      <c r="P39" s="14"/>
      <c r="Q39" s="34"/>
      <c r="R39" s="37">
        <v>141</v>
      </c>
    </row>
    <row r="40" spans="1:18" ht="16.5" thickBot="1" thickTop="1">
      <c r="A40" s="20" t="s">
        <v>19</v>
      </c>
      <c r="B40" s="38">
        <f>B39*B36</f>
        <v>663600</v>
      </c>
      <c r="C40" s="36"/>
      <c r="D40" s="81">
        <f>D39*B36</f>
        <v>583020</v>
      </c>
      <c r="E40" s="82"/>
      <c r="F40" s="14">
        <f>F39*B36</f>
        <v>758400</v>
      </c>
      <c r="G40" s="34">
        <f>G39*B36</f>
        <v>668340</v>
      </c>
      <c r="H40" s="14">
        <f>H39*B36</f>
        <v>0</v>
      </c>
      <c r="I40" s="14">
        <f>I39*B36</f>
        <v>0</v>
      </c>
      <c r="J40" s="14">
        <f>J39*B36</f>
        <v>0</v>
      </c>
      <c r="K40" s="83">
        <f>K39*B36</f>
        <v>0</v>
      </c>
      <c r="L40" s="133"/>
      <c r="M40" s="38"/>
      <c r="N40" s="36"/>
      <c r="O40" s="14"/>
      <c r="P40" s="14">
        <f>P39*B36</f>
        <v>0</v>
      </c>
      <c r="Q40" s="34">
        <f>Q39*B36</f>
        <v>0</v>
      </c>
      <c r="R40" s="37">
        <f>R39*B36</f>
        <v>668340</v>
      </c>
    </row>
    <row r="41" spans="1:18" ht="16.5" thickBot="1" thickTop="1">
      <c r="A41" s="20" t="s">
        <v>30</v>
      </c>
      <c r="B41" s="60"/>
      <c r="C41" s="57"/>
      <c r="D41" s="59"/>
      <c r="E41" s="57"/>
      <c r="F41" s="56"/>
      <c r="G41" s="56"/>
      <c r="H41" s="56"/>
      <c r="I41" s="56"/>
      <c r="J41" s="56"/>
      <c r="K41" s="157"/>
      <c r="L41" s="158"/>
      <c r="M41" s="47"/>
      <c r="N41" s="46"/>
      <c r="O41" s="56"/>
      <c r="P41" s="14"/>
      <c r="Q41" s="56"/>
      <c r="R41" s="23"/>
    </row>
    <row r="42" spans="1:18" ht="16.5" thickBot="1" thickTop="1">
      <c r="A42" s="20" t="s">
        <v>31</v>
      </c>
      <c r="B42" s="38"/>
      <c r="C42" s="36"/>
      <c r="D42" s="45"/>
      <c r="E42" s="46"/>
      <c r="F42" s="14"/>
      <c r="G42" s="14"/>
      <c r="H42" s="44"/>
      <c r="I42" s="44"/>
      <c r="J42" s="14"/>
      <c r="K42" s="155"/>
      <c r="L42" s="156"/>
      <c r="M42" s="47"/>
      <c r="N42" s="46"/>
      <c r="O42" s="44"/>
      <c r="P42" s="14"/>
      <c r="Q42" s="44"/>
      <c r="R42" s="23"/>
    </row>
    <row r="43" spans="1:18" ht="15.75" thickTop="1">
      <c r="A43" s="177" t="s">
        <v>49</v>
      </c>
      <c r="B43" s="234">
        <f>B40+B33+B26+B19+B12</f>
        <v>1795230</v>
      </c>
      <c r="C43" s="22"/>
      <c r="D43" s="48"/>
      <c r="E43" s="148">
        <f>D40+D33+D26+D19</f>
        <v>1720380</v>
      </c>
      <c r="F43" s="234">
        <f>F33+F26+F19</f>
        <v>697120</v>
      </c>
      <c r="G43" s="234">
        <f>G40+G33+G26+G19+G12</f>
        <v>1845061.7</v>
      </c>
      <c r="H43" s="153">
        <f>H40+H33+H26+H19+H12</f>
        <v>0</v>
      </c>
      <c r="I43" s="153">
        <v>0</v>
      </c>
      <c r="J43" s="234">
        <v>0</v>
      </c>
      <c r="K43" s="152">
        <f>K40+K33+K26+K19+L12</f>
        <v>438200</v>
      </c>
      <c r="L43" s="148"/>
      <c r="M43" s="152">
        <v>0</v>
      </c>
      <c r="N43" s="148"/>
      <c r="O43" s="153">
        <f>N12</f>
        <v>0</v>
      </c>
      <c r="P43" s="234">
        <v>0</v>
      </c>
      <c r="Q43" s="153">
        <v>0</v>
      </c>
      <c r="R43" s="144">
        <f>R40+R33+R26+R19+R12</f>
        <v>1843675</v>
      </c>
    </row>
    <row r="44" spans="1:18" ht="15.75" thickBot="1">
      <c r="A44" s="178"/>
      <c r="B44" s="252"/>
      <c r="C44" s="14"/>
      <c r="D44" s="49"/>
      <c r="E44" s="253"/>
      <c r="F44" s="235"/>
      <c r="G44" s="235"/>
      <c r="H44" s="154"/>
      <c r="I44" s="154"/>
      <c r="J44" s="235"/>
      <c r="K44" s="149"/>
      <c r="L44" s="151"/>
      <c r="M44" s="149"/>
      <c r="N44" s="151"/>
      <c r="O44" s="154"/>
      <c r="P44" s="235"/>
      <c r="Q44" s="154"/>
      <c r="R44" s="134"/>
    </row>
    <row r="45" spans="1:18" ht="30.75" customHeight="1" thickTop="1">
      <c r="A45" s="177" t="s">
        <v>32</v>
      </c>
      <c r="B45" s="237">
        <v>40578</v>
      </c>
      <c r="C45" s="22"/>
      <c r="D45" s="254">
        <v>40578</v>
      </c>
      <c r="E45" s="116"/>
      <c r="F45" s="237">
        <v>40578</v>
      </c>
      <c r="G45" s="194"/>
      <c r="H45" s="237">
        <v>40578</v>
      </c>
      <c r="I45" s="237">
        <v>40578</v>
      </c>
      <c r="J45" s="237">
        <v>40578</v>
      </c>
      <c r="K45" s="4"/>
      <c r="L45" s="116"/>
      <c r="M45" s="237"/>
      <c r="N45" s="22"/>
      <c r="O45" s="237"/>
      <c r="P45" s="237"/>
      <c r="Q45" s="194"/>
      <c r="R45" s="104"/>
    </row>
    <row r="46" spans="1:18" ht="15.75" thickBot="1">
      <c r="A46" s="187"/>
      <c r="B46" s="238"/>
      <c r="C46" s="14"/>
      <c r="D46" s="255"/>
      <c r="E46" s="239"/>
      <c r="F46" s="238"/>
      <c r="G46" s="236"/>
      <c r="H46" s="238"/>
      <c r="I46" s="238"/>
      <c r="J46" s="238"/>
      <c r="K46" s="16"/>
      <c r="L46" s="239"/>
      <c r="M46" s="238"/>
      <c r="N46" s="14"/>
      <c r="O46" s="238"/>
      <c r="P46" s="238"/>
      <c r="Q46" s="236"/>
      <c r="R46" s="174"/>
    </row>
    <row r="47" spans="1:18" ht="16.5" customHeight="1" thickTop="1">
      <c r="A47" s="177" t="s">
        <v>33</v>
      </c>
      <c r="B47" s="194" t="s">
        <v>85</v>
      </c>
      <c r="C47" s="22"/>
      <c r="D47" s="114" t="s">
        <v>85</v>
      </c>
      <c r="E47" s="116"/>
      <c r="F47" s="194" t="s">
        <v>85</v>
      </c>
      <c r="G47" s="194"/>
      <c r="H47" s="194" t="s">
        <v>85</v>
      </c>
      <c r="I47" s="194" t="s">
        <v>85</v>
      </c>
      <c r="J47" s="194" t="s">
        <v>85</v>
      </c>
      <c r="K47" s="4"/>
      <c r="L47" s="116"/>
      <c r="M47" s="194"/>
      <c r="N47" s="22"/>
      <c r="O47" s="194"/>
      <c r="P47" s="194"/>
      <c r="Q47" s="194"/>
      <c r="R47" s="104"/>
    </row>
    <row r="48" spans="1:18" ht="15">
      <c r="A48" s="192"/>
      <c r="B48" s="240"/>
      <c r="C48" s="15"/>
      <c r="D48" s="259"/>
      <c r="E48" s="260"/>
      <c r="F48" s="240"/>
      <c r="G48" s="195"/>
      <c r="H48" s="240"/>
      <c r="I48" s="240"/>
      <c r="J48" s="240"/>
      <c r="K48" s="39"/>
      <c r="L48" s="198"/>
      <c r="M48" s="240"/>
      <c r="N48" s="15"/>
      <c r="O48" s="240"/>
      <c r="P48" s="240"/>
      <c r="Q48" s="195"/>
      <c r="R48" s="242"/>
    </row>
    <row r="49" spans="1:18" ht="15.75" thickBot="1">
      <c r="A49" s="187"/>
      <c r="B49" s="238"/>
      <c r="C49" s="54"/>
      <c r="D49" s="255"/>
      <c r="E49" s="239"/>
      <c r="F49" s="238"/>
      <c r="G49" s="236"/>
      <c r="H49" s="238"/>
      <c r="I49" s="238"/>
      <c r="J49" s="238"/>
      <c r="K49" s="16"/>
      <c r="L49" s="239"/>
      <c r="M49" s="238"/>
      <c r="N49" s="54"/>
      <c r="O49" s="238"/>
      <c r="P49" s="238"/>
      <c r="Q49" s="236"/>
      <c r="R49" s="174"/>
    </row>
    <row r="50" spans="1:18" ht="14.25" customHeight="1" thickTop="1">
      <c r="A50" s="180" t="s">
        <v>34</v>
      </c>
      <c r="B50" s="181"/>
      <c r="C50" s="114" t="s">
        <v>35</v>
      </c>
      <c r="D50" s="115"/>
      <c r="E50" s="115"/>
      <c r="F50" s="115"/>
      <c r="G50" s="116"/>
      <c r="H50" s="245" t="s">
        <v>36</v>
      </c>
      <c r="I50" s="246"/>
      <c r="J50" s="246"/>
      <c r="K50" s="246"/>
      <c r="L50" s="246"/>
      <c r="M50" s="246"/>
      <c r="N50" s="246"/>
      <c r="O50" s="246"/>
      <c r="P50" s="247"/>
      <c r="Q50" s="243"/>
      <c r="R50" s="244"/>
    </row>
    <row r="51" spans="1:18" ht="31.5" customHeight="1" thickBot="1">
      <c r="A51" s="182"/>
      <c r="B51" s="183"/>
      <c r="C51" s="120"/>
      <c r="D51" s="121"/>
      <c r="E51" s="121"/>
      <c r="F51" s="121"/>
      <c r="G51" s="122"/>
      <c r="H51" s="248" t="s">
        <v>37</v>
      </c>
      <c r="I51" s="249"/>
      <c r="J51" s="249"/>
      <c r="K51" s="249"/>
      <c r="L51" s="249"/>
      <c r="M51" s="249"/>
      <c r="N51" s="249"/>
      <c r="O51" s="249"/>
      <c r="P51" s="250"/>
      <c r="Q51" s="167"/>
      <c r="R51" s="168"/>
    </row>
    <row r="52" spans="1:18" ht="15.75" thickBot="1">
      <c r="A52" s="162" t="s">
        <v>38</v>
      </c>
      <c r="B52" s="179"/>
      <c r="C52" s="162" t="s">
        <v>39</v>
      </c>
      <c r="D52" s="241"/>
      <c r="E52" s="241"/>
      <c r="F52" s="241"/>
      <c r="G52" s="179"/>
      <c r="H52" s="162" t="s">
        <v>61</v>
      </c>
      <c r="I52" s="241"/>
      <c r="J52" s="241"/>
      <c r="K52" s="241"/>
      <c r="L52" s="241"/>
      <c r="M52" s="241"/>
      <c r="N52" s="241"/>
      <c r="O52" s="241"/>
      <c r="P52" s="179"/>
      <c r="Q52" s="167"/>
      <c r="R52" s="168"/>
    </row>
    <row r="53" spans="1:18" ht="15.75" thickBot="1">
      <c r="A53" s="162" t="s">
        <v>41</v>
      </c>
      <c r="B53" s="179"/>
      <c r="C53" s="162" t="s">
        <v>62</v>
      </c>
      <c r="D53" s="241"/>
      <c r="E53" s="241"/>
      <c r="F53" s="241"/>
      <c r="G53" s="179"/>
      <c r="H53" s="162" t="s">
        <v>63</v>
      </c>
      <c r="I53" s="241"/>
      <c r="J53" s="241"/>
      <c r="K53" s="241"/>
      <c r="L53" s="241"/>
      <c r="M53" s="241"/>
      <c r="N53" s="241"/>
      <c r="O53" s="241"/>
      <c r="P53" s="179"/>
      <c r="Q53" s="167"/>
      <c r="R53" s="168"/>
    </row>
    <row r="54" spans="1:18" ht="15.75" thickBot="1">
      <c r="A54" s="162" t="s">
        <v>42</v>
      </c>
      <c r="B54" s="179"/>
      <c r="C54" s="162" t="s">
        <v>76</v>
      </c>
      <c r="D54" s="241"/>
      <c r="E54" s="241"/>
      <c r="F54" s="241"/>
      <c r="G54" s="179"/>
      <c r="H54" s="162" t="s">
        <v>64</v>
      </c>
      <c r="I54" s="241"/>
      <c r="J54" s="241"/>
      <c r="K54" s="241"/>
      <c r="L54" s="241"/>
      <c r="M54" s="241"/>
      <c r="N54" s="241"/>
      <c r="O54" s="241"/>
      <c r="P54" s="179"/>
      <c r="Q54" s="167"/>
      <c r="R54" s="168"/>
    </row>
    <row r="56" spans="1:6" ht="15">
      <c r="A56" s="251" t="s">
        <v>84</v>
      </c>
      <c r="B56" s="209"/>
      <c r="C56" s="209"/>
      <c r="D56" s="209"/>
      <c r="E56" s="209"/>
      <c r="F56" s="209"/>
    </row>
    <row r="57" spans="1:12" ht="15">
      <c r="A57" s="251" t="s">
        <v>69</v>
      </c>
      <c r="B57" s="209"/>
      <c r="C57" s="209"/>
      <c r="D57" s="209"/>
      <c r="E57" s="209"/>
      <c r="F57" s="209"/>
      <c r="G57" s="209"/>
      <c r="H57" s="209"/>
      <c r="I57" s="209"/>
      <c r="J57" s="209"/>
      <c r="K57" s="209"/>
      <c r="L57" s="209"/>
    </row>
    <row r="58" spans="1:7" ht="15">
      <c r="A58" s="251" t="s">
        <v>88</v>
      </c>
      <c r="B58" s="209"/>
      <c r="C58" s="209"/>
      <c r="D58" s="209"/>
      <c r="E58" s="209"/>
      <c r="F58" s="209"/>
      <c r="G58" s="209"/>
    </row>
  </sheetData>
  <sheetProtection/>
  <mergeCells count="148">
    <mergeCell ref="B47:B49"/>
    <mergeCell ref="D47:E49"/>
    <mergeCell ref="F47:F49"/>
    <mergeCell ref="H47:H49"/>
    <mergeCell ref="A1:R1"/>
    <mergeCell ref="A2:G2"/>
    <mergeCell ref="L2:R2"/>
    <mergeCell ref="A13:A14"/>
    <mergeCell ref="A6:A7"/>
    <mergeCell ref="A9:A10"/>
    <mergeCell ref="A3:A5"/>
    <mergeCell ref="B3:F4"/>
    <mergeCell ref="G3:G5"/>
    <mergeCell ref="H3:J4"/>
    <mergeCell ref="A56:F56"/>
    <mergeCell ref="A16:A17"/>
    <mergeCell ref="A20:A21"/>
    <mergeCell ref="A23:A24"/>
    <mergeCell ref="A27:A28"/>
    <mergeCell ref="A30:A31"/>
    <mergeCell ref="A34:A35"/>
    <mergeCell ref="A37:A38"/>
    <mergeCell ref="D45:E46"/>
    <mergeCell ref="F45:F46"/>
    <mergeCell ref="A52:B52"/>
    <mergeCell ref="A57:L57"/>
    <mergeCell ref="A58:G58"/>
    <mergeCell ref="A43:A44"/>
    <mergeCell ref="B43:B44"/>
    <mergeCell ref="E43:E44"/>
    <mergeCell ref="A53:B53"/>
    <mergeCell ref="C53:G53"/>
    <mergeCell ref="H53:P53"/>
    <mergeCell ref="A50:B51"/>
    <mergeCell ref="Q45:Q46"/>
    <mergeCell ref="R45:R46"/>
    <mergeCell ref="Q53:R53"/>
    <mergeCell ref="A54:B54"/>
    <mergeCell ref="C54:G54"/>
    <mergeCell ref="H54:P54"/>
    <mergeCell ref="Q54:R54"/>
    <mergeCell ref="C50:G51"/>
    <mergeCell ref="H50:P50"/>
    <mergeCell ref="H51:P51"/>
    <mergeCell ref="C52:G52"/>
    <mergeCell ref="H52:P52"/>
    <mergeCell ref="Q52:R52"/>
    <mergeCell ref="R47:R49"/>
    <mergeCell ref="Q50:R51"/>
    <mergeCell ref="I47:I49"/>
    <mergeCell ref="J47:J49"/>
    <mergeCell ref="Q47:Q49"/>
    <mergeCell ref="P47:P49"/>
    <mergeCell ref="O47:O49"/>
    <mergeCell ref="P45:P46"/>
    <mergeCell ref="L47:L49"/>
    <mergeCell ref="M47:M49"/>
    <mergeCell ref="L45:L46"/>
    <mergeCell ref="M45:M46"/>
    <mergeCell ref="O45:O46"/>
    <mergeCell ref="K41:L41"/>
    <mergeCell ref="K42:L42"/>
    <mergeCell ref="A47:A49"/>
    <mergeCell ref="G47:G49"/>
    <mergeCell ref="B45:B46"/>
    <mergeCell ref="A45:A46"/>
    <mergeCell ref="G45:G46"/>
    <mergeCell ref="H45:H46"/>
    <mergeCell ref="I45:I46"/>
    <mergeCell ref="J45:J46"/>
    <mergeCell ref="R43:R44"/>
    <mergeCell ref="M43:N44"/>
    <mergeCell ref="O43:O44"/>
    <mergeCell ref="P43:P44"/>
    <mergeCell ref="Q43:Q44"/>
    <mergeCell ref="J43:J44"/>
    <mergeCell ref="K43:L44"/>
    <mergeCell ref="F43:F44"/>
    <mergeCell ref="G43:G44"/>
    <mergeCell ref="H43:H44"/>
    <mergeCell ref="I43:I44"/>
    <mergeCell ref="D40:E40"/>
    <mergeCell ref="K40:L40"/>
    <mergeCell ref="R30:R31"/>
    <mergeCell ref="R34:R35"/>
    <mergeCell ref="B36:Q36"/>
    <mergeCell ref="B37:G38"/>
    <mergeCell ref="H37:L38"/>
    <mergeCell ref="M37:Q38"/>
    <mergeCell ref="B34:Q35"/>
    <mergeCell ref="D32:E32"/>
    <mergeCell ref="K32:L32"/>
    <mergeCell ref="N32:O32"/>
    <mergeCell ref="D39:E39"/>
    <mergeCell ref="K39:L39"/>
    <mergeCell ref="D33:E33"/>
    <mergeCell ref="K33:L33"/>
    <mergeCell ref="N33:O33"/>
    <mergeCell ref="D26:E26"/>
    <mergeCell ref="K26:L26"/>
    <mergeCell ref="N26:O26"/>
    <mergeCell ref="R37:R38"/>
    <mergeCell ref="B27:Q28"/>
    <mergeCell ref="B30:G31"/>
    <mergeCell ref="H30:L31"/>
    <mergeCell ref="M30:Q31"/>
    <mergeCell ref="B29:Q29"/>
    <mergeCell ref="R27:R28"/>
    <mergeCell ref="R23:R24"/>
    <mergeCell ref="R20:R21"/>
    <mergeCell ref="B22:Q22"/>
    <mergeCell ref="C25:D25"/>
    <mergeCell ref="B23:G24"/>
    <mergeCell ref="H23:L23"/>
    <mergeCell ref="H24:L24"/>
    <mergeCell ref="M23:Q24"/>
    <mergeCell ref="K25:L25"/>
    <mergeCell ref="N25:O25"/>
    <mergeCell ref="R16:R17"/>
    <mergeCell ref="M16:Q16"/>
    <mergeCell ref="M17:Q17"/>
    <mergeCell ref="B20:Q21"/>
    <mergeCell ref="D19:E19"/>
    <mergeCell ref="K19:L19"/>
    <mergeCell ref="N19:O19"/>
    <mergeCell ref="D18:E18"/>
    <mergeCell ref="K18:L18"/>
    <mergeCell ref="N18:O18"/>
    <mergeCell ref="B15:Q15"/>
    <mergeCell ref="B16:G17"/>
    <mergeCell ref="H16:L17"/>
    <mergeCell ref="B8:Q8"/>
    <mergeCell ref="N12:O12"/>
    <mergeCell ref="M9:Q10"/>
    <mergeCell ref="B13:Q14"/>
    <mergeCell ref="D5:E5"/>
    <mergeCell ref="B6:Q7"/>
    <mergeCell ref="R6:R7"/>
    <mergeCell ref="K3:L5"/>
    <mergeCell ref="M3:P4"/>
    <mergeCell ref="R3:R5"/>
    <mergeCell ref="Q3:Q5"/>
    <mergeCell ref="R13:R14"/>
    <mergeCell ref="R9:R10"/>
    <mergeCell ref="N11:O11"/>
    <mergeCell ref="B9:G9"/>
    <mergeCell ref="B10:G10"/>
    <mergeCell ref="H9:L10"/>
  </mergeCells>
  <printOptions/>
  <pageMargins left="0.7086614173228347" right="0.7086614173228347" top="0.7480314960629921" bottom="0.7480314960629921" header="0.31496062992125984" footer="0.31496062992125984"/>
  <pageSetup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dimension ref="A1:J80"/>
  <sheetViews>
    <sheetView tabSelected="1" view="pageBreakPreview" zoomScale="75" zoomScaleNormal="70" zoomScaleSheetLayoutView="75" workbookViewId="0" topLeftCell="A1">
      <selection activeCell="C17" sqref="C17:I17"/>
    </sheetView>
  </sheetViews>
  <sheetFormatPr defaultColWidth="9.140625" defaultRowHeight="15"/>
  <cols>
    <col min="1" max="1" width="8.8515625" style="280" customWidth="1"/>
    <col min="2" max="2" width="30.140625" style="18" customWidth="1"/>
    <col min="3" max="5" width="22.00390625" style="0" customWidth="1"/>
    <col min="6" max="8" width="22.00390625" style="0" hidden="1" customWidth="1"/>
    <col min="9" max="9" width="11.140625" style="0" hidden="1" customWidth="1"/>
    <col min="10" max="10" width="16.28125" style="0" customWidth="1"/>
  </cols>
  <sheetData>
    <row r="1" spans="2:10" ht="51.75" customHeight="1">
      <c r="B1" s="266" t="s">
        <v>90</v>
      </c>
      <c r="C1" s="266"/>
      <c r="D1" s="266"/>
      <c r="E1" s="266"/>
      <c r="F1" s="266"/>
      <c r="G1" s="266"/>
      <c r="H1" s="266"/>
      <c r="I1" s="266"/>
      <c r="J1" s="266"/>
    </row>
    <row r="2" spans="2:10" ht="17.25">
      <c r="B2" s="113" t="s">
        <v>100</v>
      </c>
      <c r="C2" s="69"/>
      <c r="D2" s="69"/>
      <c r="E2" s="69"/>
      <c r="F2" s="69"/>
      <c r="G2" s="69"/>
      <c r="H2" s="69"/>
      <c r="I2" s="69"/>
      <c r="J2" s="70" t="s">
        <v>91</v>
      </c>
    </row>
    <row r="3" spans="2:10" ht="15" customHeight="1">
      <c r="B3" s="270" t="s">
        <v>12</v>
      </c>
      <c r="C3" s="262" t="s">
        <v>13</v>
      </c>
      <c r="D3" s="262" t="s">
        <v>13</v>
      </c>
      <c r="E3" s="262" t="s">
        <v>13</v>
      </c>
      <c r="F3" s="262" t="s">
        <v>13</v>
      </c>
      <c r="G3" s="262"/>
      <c r="H3" s="262" t="s">
        <v>13</v>
      </c>
      <c r="I3" s="272" t="s">
        <v>14</v>
      </c>
      <c r="J3" s="262" t="s">
        <v>52</v>
      </c>
    </row>
    <row r="4" spans="2:10" ht="15" customHeight="1">
      <c r="B4" s="270"/>
      <c r="C4" s="262"/>
      <c r="D4" s="262"/>
      <c r="E4" s="262"/>
      <c r="F4" s="262"/>
      <c r="G4" s="262"/>
      <c r="H4" s="262"/>
      <c r="I4" s="273"/>
      <c r="J4" s="262"/>
    </row>
    <row r="5" spans="2:10" ht="15">
      <c r="B5" s="270"/>
      <c r="C5" s="62">
        <v>1</v>
      </c>
      <c r="D5" s="62">
        <v>2</v>
      </c>
      <c r="E5" s="62">
        <v>3</v>
      </c>
      <c r="F5" s="62">
        <v>4</v>
      </c>
      <c r="G5" s="62">
        <v>4</v>
      </c>
      <c r="H5" s="62">
        <v>5</v>
      </c>
      <c r="I5" s="274"/>
      <c r="J5" s="271"/>
    </row>
    <row r="6" spans="1:10" ht="114.75" customHeight="1">
      <c r="A6" s="281">
        <v>1</v>
      </c>
      <c r="B6" s="65" t="s">
        <v>48</v>
      </c>
      <c r="C6" s="279" t="s">
        <v>102</v>
      </c>
      <c r="D6" s="279"/>
      <c r="E6" s="279"/>
      <c r="F6" s="279"/>
      <c r="G6" s="279"/>
      <c r="H6" s="279"/>
      <c r="I6" s="279"/>
      <c r="J6" s="62"/>
    </row>
    <row r="7" spans="1:10" ht="23.25" customHeight="1">
      <c r="A7" s="281"/>
      <c r="B7" s="65" t="s">
        <v>16</v>
      </c>
      <c r="C7" s="262">
        <v>8</v>
      </c>
      <c r="D7" s="262"/>
      <c r="E7" s="262"/>
      <c r="F7" s="262"/>
      <c r="G7" s="262"/>
      <c r="H7" s="262"/>
      <c r="I7" s="262"/>
      <c r="J7" s="62"/>
    </row>
    <row r="8" spans="1:10" ht="23.25" customHeight="1">
      <c r="A8" s="281"/>
      <c r="B8" s="65" t="s">
        <v>47</v>
      </c>
      <c r="C8" s="263" t="s">
        <v>101</v>
      </c>
      <c r="D8" s="264"/>
      <c r="E8" s="264"/>
      <c r="F8" s="264"/>
      <c r="G8" s="264"/>
      <c r="H8" s="264"/>
      <c r="I8" s="265"/>
      <c r="J8" s="62"/>
    </row>
    <row r="9" spans="1:10" ht="23.25" customHeight="1">
      <c r="A9" s="281"/>
      <c r="B9" s="65" t="s">
        <v>17</v>
      </c>
      <c r="C9" s="62">
        <v>2406.8</v>
      </c>
      <c r="D9" s="62">
        <v>2300</v>
      </c>
      <c r="E9" s="62">
        <v>2188</v>
      </c>
      <c r="F9" s="62"/>
      <c r="G9" s="62"/>
      <c r="H9" s="62"/>
      <c r="I9" s="62"/>
      <c r="J9" s="73">
        <f>(C9+D9+E9)/3</f>
        <v>2298.266666666667</v>
      </c>
    </row>
    <row r="10" spans="1:10" ht="23.25" customHeight="1">
      <c r="A10" s="281"/>
      <c r="B10" s="65" t="s">
        <v>19</v>
      </c>
      <c r="C10" s="62">
        <f>C7*C9</f>
        <v>19254.4</v>
      </c>
      <c r="D10" s="62">
        <f>D9*C7</f>
        <v>18400</v>
      </c>
      <c r="E10" s="62">
        <f>C7*E9</f>
        <v>17504</v>
      </c>
      <c r="F10" s="62">
        <f>C7*F9</f>
        <v>0</v>
      </c>
      <c r="G10" s="62"/>
      <c r="H10" s="62">
        <f>C7*H9</f>
        <v>0</v>
      </c>
      <c r="I10" s="62">
        <f>H10</f>
        <v>0</v>
      </c>
      <c r="J10" s="73">
        <f>(C10+D10+E10)/3</f>
        <v>18386.133333333335</v>
      </c>
    </row>
    <row r="11" spans="1:10" ht="70.5" customHeight="1">
      <c r="A11" s="281">
        <v>2</v>
      </c>
      <c r="B11" s="65" t="s">
        <v>48</v>
      </c>
      <c r="C11" s="279" t="s">
        <v>2</v>
      </c>
      <c r="D11" s="279"/>
      <c r="E11" s="279"/>
      <c r="F11" s="279"/>
      <c r="G11" s="279"/>
      <c r="H11" s="279"/>
      <c r="I11" s="279"/>
      <c r="J11" s="63"/>
    </row>
    <row r="12" spans="1:10" ht="21" customHeight="1">
      <c r="A12" s="281"/>
      <c r="B12" s="65" t="s">
        <v>16</v>
      </c>
      <c r="C12" s="262">
        <v>5</v>
      </c>
      <c r="D12" s="262"/>
      <c r="E12" s="262"/>
      <c r="F12" s="262"/>
      <c r="G12" s="262"/>
      <c r="H12" s="262"/>
      <c r="I12" s="262"/>
      <c r="J12" s="63"/>
    </row>
    <row r="13" spans="1:10" ht="21" customHeight="1">
      <c r="A13" s="281"/>
      <c r="B13" s="65" t="s">
        <v>47</v>
      </c>
      <c r="C13" s="263"/>
      <c r="D13" s="264"/>
      <c r="E13" s="264"/>
      <c r="F13" s="264"/>
      <c r="G13" s="264"/>
      <c r="H13" s="264"/>
      <c r="I13" s="265"/>
      <c r="J13" s="62"/>
    </row>
    <row r="14" spans="1:10" ht="21" customHeight="1">
      <c r="A14" s="281"/>
      <c r="B14" s="65" t="s">
        <v>17</v>
      </c>
      <c r="C14" s="62">
        <v>1412.4</v>
      </c>
      <c r="D14" s="62">
        <v>1400</v>
      </c>
      <c r="E14" s="62">
        <v>1284</v>
      </c>
      <c r="F14" s="62"/>
      <c r="G14" s="62"/>
      <c r="H14" s="62"/>
      <c r="I14" s="62"/>
      <c r="J14" s="73">
        <f>(C14+D14+E14)/3</f>
        <v>1365.4666666666665</v>
      </c>
    </row>
    <row r="15" spans="1:10" ht="21" customHeight="1">
      <c r="A15" s="281"/>
      <c r="B15" s="65" t="s">
        <v>19</v>
      </c>
      <c r="C15" s="62">
        <f>C12*C14</f>
        <v>7062</v>
      </c>
      <c r="D15" s="62">
        <f>D14*C12</f>
        <v>7000</v>
      </c>
      <c r="E15" s="62">
        <f>C12*E14</f>
        <v>6420</v>
      </c>
      <c r="F15" s="62">
        <f>C12*F14</f>
        <v>0</v>
      </c>
      <c r="G15" s="62"/>
      <c r="H15" s="62">
        <f>C12*H14</f>
        <v>0</v>
      </c>
      <c r="I15" s="62">
        <f>H15</f>
        <v>0</v>
      </c>
      <c r="J15" s="73">
        <f>(C15+D15+E15)/3</f>
        <v>6827.333333333333</v>
      </c>
    </row>
    <row r="16" spans="1:10" ht="179.25" customHeight="1">
      <c r="A16" s="281">
        <v>3</v>
      </c>
      <c r="B16" s="65" t="s">
        <v>48</v>
      </c>
      <c r="C16" s="276" t="s">
        <v>3</v>
      </c>
      <c r="D16" s="277"/>
      <c r="E16" s="277"/>
      <c r="F16" s="277"/>
      <c r="G16" s="277"/>
      <c r="H16" s="277"/>
      <c r="I16" s="278"/>
      <c r="J16" s="63"/>
    </row>
    <row r="17" spans="1:10" ht="21.75" customHeight="1">
      <c r="A17" s="281"/>
      <c r="B17" s="65" t="s">
        <v>16</v>
      </c>
      <c r="C17" s="262">
        <v>5</v>
      </c>
      <c r="D17" s="262"/>
      <c r="E17" s="262"/>
      <c r="F17" s="262"/>
      <c r="G17" s="262"/>
      <c r="H17" s="262"/>
      <c r="I17" s="262"/>
      <c r="J17" s="63"/>
    </row>
    <row r="18" spans="1:10" ht="21.75" customHeight="1">
      <c r="A18" s="281"/>
      <c r="B18" s="65" t="s">
        <v>47</v>
      </c>
      <c r="C18" s="263" t="s">
        <v>101</v>
      </c>
      <c r="D18" s="264"/>
      <c r="E18" s="264"/>
      <c r="F18" s="264"/>
      <c r="G18" s="264"/>
      <c r="H18" s="264"/>
      <c r="I18" s="265"/>
      <c r="J18" s="62"/>
    </row>
    <row r="19" spans="1:10" ht="21.75" customHeight="1">
      <c r="A19" s="281"/>
      <c r="B19" s="65" t="s">
        <v>17</v>
      </c>
      <c r="C19" s="62">
        <v>7645</v>
      </c>
      <c r="D19" s="62">
        <v>6960</v>
      </c>
      <c r="E19" s="62">
        <v>6950</v>
      </c>
      <c r="F19" s="62"/>
      <c r="G19" s="62"/>
      <c r="H19" s="62"/>
      <c r="I19" s="62"/>
      <c r="J19" s="73">
        <f>(C19+D19+E19)/3</f>
        <v>7185</v>
      </c>
    </row>
    <row r="20" spans="1:10" ht="21.75" customHeight="1">
      <c r="A20" s="281"/>
      <c r="B20" s="65" t="s">
        <v>19</v>
      </c>
      <c r="C20" s="62">
        <f>C17*C19</f>
        <v>38225</v>
      </c>
      <c r="D20" s="62">
        <f>D19*C17</f>
        <v>34800</v>
      </c>
      <c r="E20" s="62">
        <f>C17*E19</f>
        <v>34750</v>
      </c>
      <c r="F20" s="62">
        <f>C17*F19</f>
        <v>0</v>
      </c>
      <c r="G20" s="62"/>
      <c r="H20" s="62">
        <f>C17*H19</f>
        <v>0</v>
      </c>
      <c r="I20" s="62">
        <f>H20</f>
        <v>0</v>
      </c>
      <c r="J20" s="73">
        <f>(C20+D20+E20)/3</f>
        <v>35925</v>
      </c>
    </row>
    <row r="21" spans="1:10" ht="119.25" customHeight="1">
      <c r="A21" s="281">
        <v>4</v>
      </c>
      <c r="B21" s="65" t="s">
        <v>48</v>
      </c>
      <c r="C21" s="279" t="s">
        <v>4</v>
      </c>
      <c r="D21" s="279"/>
      <c r="E21" s="279"/>
      <c r="F21" s="279"/>
      <c r="G21" s="279"/>
      <c r="H21" s="279"/>
      <c r="I21" s="279"/>
      <c r="J21" s="63"/>
    </row>
    <row r="22" spans="1:10" ht="24" customHeight="1">
      <c r="A22" s="281"/>
      <c r="B22" s="65" t="s">
        <v>16</v>
      </c>
      <c r="C22" s="262">
        <v>12</v>
      </c>
      <c r="D22" s="262"/>
      <c r="E22" s="262"/>
      <c r="F22" s="262"/>
      <c r="G22" s="262"/>
      <c r="H22" s="262"/>
      <c r="I22" s="262"/>
      <c r="J22" s="63"/>
    </row>
    <row r="23" spans="1:10" ht="24" customHeight="1">
      <c r="A23" s="281"/>
      <c r="B23" s="65" t="s">
        <v>47</v>
      </c>
      <c r="C23" s="263" t="s">
        <v>101</v>
      </c>
      <c r="D23" s="264"/>
      <c r="E23" s="264"/>
      <c r="F23" s="264"/>
      <c r="G23" s="264"/>
      <c r="H23" s="264"/>
      <c r="I23" s="265"/>
      <c r="J23" s="62"/>
    </row>
    <row r="24" spans="1:10" ht="24" customHeight="1">
      <c r="A24" s="281"/>
      <c r="B24" s="65" t="s">
        <v>17</v>
      </c>
      <c r="C24" s="62">
        <v>437.8</v>
      </c>
      <c r="D24" s="62">
        <v>490</v>
      </c>
      <c r="E24" s="62">
        <v>369</v>
      </c>
      <c r="F24" s="62"/>
      <c r="G24" s="62"/>
      <c r="H24" s="62"/>
      <c r="I24" s="62"/>
      <c r="J24" s="73">
        <f>(C24+D24+E24)/3</f>
        <v>432.26666666666665</v>
      </c>
    </row>
    <row r="25" spans="1:10" ht="24" customHeight="1">
      <c r="A25" s="281"/>
      <c r="B25" s="65" t="s">
        <v>19</v>
      </c>
      <c r="C25" s="62">
        <f>C22*C24</f>
        <v>5253.6</v>
      </c>
      <c r="D25" s="62">
        <f>D24*C22</f>
        <v>5880</v>
      </c>
      <c r="E25" s="62">
        <f>C22*E24</f>
        <v>4428</v>
      </c>
      <c r="F25" s="62">
        <f>C22*F24</f>
        <v>0</v>
      </c>
      <c r="G25" s="62"/>
      <c r="H25" s="62">
        <f>C22*H24</f>
        <v>0</v>
      </c>
      <c r="I25" s="62">
        <f>H25</f>
        <v>0</v>
      </c>
      <c r="J25" s="73">
        <f>(C25+D25+E25)/3</f>
        <v>5187.2</v>
      </c>
    </row>
    <row r="26" spans="1:10" ht="201" customHeight="1">
      <c r="A26" s="281">
        <v>5</v>
      </c>
      <c r="B26" s="65" t="s">
        <v>48</v>
      </c>
      <c r="C26" s="279" t="s">
        <v>5</v>
      </c>
      <c r="D26" s="279"/>
      <c r="E26" s="279"/>
      <c r="F26" s="279"/>
      <c r="G26" s="279"/>
      <c r="H26" s="279"/>
      <c r="I26" s="279"/>
      <c r="J26" s="63"/>
    </row>
    <row r="27" spans="1:10" ht="21.75" customHeight="1">
      <c r="A27" s="281"/>
      <c r="B27" s="65" t="s">
        <v>16</v>
      </c>
      <c r="C27" s="262">
        <v>12</v>
      </c>
      <c r="D27" s="262"/>
      <c r="E27" s="262"/>
      <c r="F27" s="262"/>
      <c r="G27" s="262"/>
      <c r="H27" s="262"/>
      <c r="I27" s="262"/>
      <c r="J27" s="63"/>
    </row>
    <row r="28" spans="1:10" ht="21.75" customHeight="1">
      <c r="A28" s="281"/>
      <c r="B28" s="65" t="s">
        <v>47</v>
      </c>
      <c r="C28" s="263" t="s">
        <v>101</v>
      </c>
      <c r="D28" s="264"/>
      <c r="E28" s="264"/>
      <c r="F28" s="264"/>
      <c r="G28" s="264"/>
      <c r="H28" s="264"/>
      <c r="I28" s="265"/>
      <c r="J28" s="62"/>
    </row>
    <row r="29" spans="1:10" ht="21.75" customHeight="1">
      <c r="A29" s="281"/>
      <c r="B29" s="65" t="s">
        <v>17</v>
      </c>
      <c r="C29" s="62">
        <v>405.9</v>
      </c>
      <c r="D29" s="62">
        <v>350</v>
      </c>
      <c r="E29" s="62">
        <v>398</v>
      </c>
      <c r="F29" s="62"/>
      <c r="G29" s="62"/>
      <c r="H29" s="62"/>
      <c r="I29" s="62"/>
      <c r="J29" s="73">
        <f>(C29+D29+E29)/3</f>
        <v>384.6333333333334</v>
      </c>
    </row>
    <row r="30" spans="1:10" ht="21.75" customHeight="1">
      <c r="A30" s="281"/>
      <c r="B30" s="65" t="s">
        <v>19</v>
      </c>
      <c r="C30" s="62">
        <f>C27*C29</f>
        <v>4870.799999999999</v>
      </c>
      <c r="D30" s="62">
        <f>D29*C27</f>
        <v>4200</v>
      </c>
      <c r="E30" s="62">
        <f>C27*E29</f>
        <v>4776</v>
      </c>
      <c r="F30" s="62">
        <f>F29</f>
        <v>0</v>
      </c>
      <c r="G30" s="62">
        <f>G29</f>
        <v>0</v>
      </c>
      <c r="H30" s="62">
        <f>C27*H29</f>
        <v>0</v>
      </c>
      <c r="I30" s="62">
        <f>H30</f>
        <v>0</v>
      </c>
      <c r="J30" s="73">
        <f>(C30+D30+E30)/3</f>
        <v>4615.599999999999</v>
      </c>
    </row>
    <row r="31" spans="1:10" ht="188.25" customHeight="1">
      <c r="A31" s="281">
        <v>6</v>
      </c>
      <c r="B31" s="65" t="s">
        <v>48</v>
      </c>
      <c r="C31" s="261" t="s">
        <v>0</v>
      </c>
      <c r="D31" s="261"/>
      <c r="E31" s="261"/>
      <c r="F31" s="261"/>
      <c r="G31" s="261"/>
      <c r="H31" s="261"/>
      <c r="I31" s="261"/>
      <c r="J31" s="63"/>
    </row>
    <row r="32" spans="1:10" ht="21.75" customHeight="1">
      <c r="A32" s="281"/>
      <c r="B32" s="65" t="s">
        <v>16</v>
      </c>
      <c r="C32" s="262">
        <v>5</v>
      </c>
      <c r="D32" s="262"/>
      <c r="E32" s="262"/>
      <c r="F32" s="262"/>
      <c r="G32" s="262"/>
      <c r="H32" s="262"/>
      <c r="I32" s="262"/>
      <c r="J32" s="63"/>
    </row>
    <row r="33" spans="1:10" ht="21.75" customHeight="1">
      <c r="A33" s="281"/>
      <c r="B33" s="65" t="s">
        <v>47</v>
      </c>
      <c r="C33" s="263" t="s">
        <v>101</v>
      </c>
      <c r="D33" s="264"/>
      <c r="E33" s="264"/>
      <c r="F33" s="264"/>
      <c r="G33" s="264"/>
      <c r="H33" s="264"/>
      <c r="I33" s="265"/>
      <c r="J33" s="62"/>
    </row>
    <row r="34" spans="1:10" ht="21.75" customHeight="1">
      <c r="A34" s="281"/>
      <c r="B34" s="65" t="s">
        <v>17</v>
      </c>
      <c r="C34" s="62">
        <v>589.6</v>
      </c>
      <c r="D34" s="62">
        <v>495</v>
      </c>
      <c r="E34" s="62">
        <v>536</v>
      </c>
      <c r="F34" s="62"/>
      <c r="G34" s="62"/>
      <c r="H34" s="62"/>
      <c r="I34" s="62"/>
      <c r="J34" s="73">
        <f>(C34+D34+E34)/3</f>
        <v>540.1999999999999</v>
      </c>
    </row>
    <row r="35" spans="1:10" ht="15" customHeight="1">
      <c r="A35" s="281"/>
      <c r="B35" s="65" t="s">
        <v>19</v>
      </c>
      <c r="C35" s="62">
        <f>C32*C34</f>
        <v>2948</v>
      </c>
      <c r="D35" s="62">
        <f>D34*C32</f>
        <v>2475</v>
      </c>
      <c r="E35" s="62">
        <f>C32*E34</f>
        <v>2680</v>
      </c>
      <c r="F35" s="62">
        <f>F34</f>
        <v>0</v>
      </c>
      <c r="G35" s="62">
        <f>G34</f>
        <v>0</v>
      </c>
      <c r="H35" s="62">
        <f>C32*H34</f>
        <v>0</v>
      </c>
      <c r="I35" s="62">
        <f>H35</f>
        <v>0</v>
      </c>
      <c r="J35" s="73">
        <f>(C35+D35+E35)/3</f>
        <v>2701</v>
      </c>
    </row>
    <row r="36" spans="1:10" ht="102" customHeight="1">
      <c r="A36" s="281">
        <v>7</v>
      </c>
      <c r="B36" s="65" t="s">
        <v>48</v>
      </c>
      <c r="C36" s="279" t="s">
        <v>1</v>
      </c>
      <c r="D36" s="279"/>
      <c r="E36" s="279"/>
      <c r="F36" s="279"/>
      <c r="G36" s="279"/>
      <c r="H36" s="279"/>
      <c r="I36" s="279"/>
      <c r="J36" s="63"/>
    </row>
    <row r="37" spans="1:10" ht="21.75" customHeight="1">
      <c r="A37" s="281"/>
      <c r="B37" s="65" t="s">
        <v>16</v>
      </c>
      <c r="C37" s="262">
        <v>5</v>
      </c>
      <c r="D37" s="262"/>
      <c r="E37" s="262"/>
      <c r="F37" s="262"/>
      <c r="G37" s="262"/>
      <c r="H37" s="262"/>
      <c r="I37" s="262"/>
      <c r="J37" s="63"/>
    </row>
    <row r="38" spans="1:10" ht="21.75" customHeight="1">
      <c r="A38" s="281"/>
      <c r="B38" s="65" t="s">
        <v>47</v>
      </c>
      <c r="C38" s="263"/>
      <c r="D38" s="264"/>
      <c r="E38" s="264"/>
      <c r="F38" s="264"/>
      <c r="G38" s="264"/>
      <c r="H38" s="264"/>
      <c r="I38" s="265"/>
      <c r="J38" s="62"/>
    </row>
    <row r="39" spans="1:10" ht="21.75" customHeight="1">
      <c r="A39" s="281"/>
      <c r="B39" s="65" t="s">
        <v>17</v>
      </c>
      <c r="C39" s="62">
        <v>426.8</v>
      </c>
      <c r="D39" s="62">
        <v>385</v>
      </c>
      <c r="E39" s="62">
        <v>388</v>
      </c>
      <c r="F39" s="62"/>
      <c r="G39" s="62"/>
      <c r="H39" s="62"/>
      <c r="I39" s="62"/>
      <c r="J39" s="73">
        <f>(C39+D39+E39)/3</f>
        <v>399.93333333333334</v>
      </c>
    </row>
    <row r="40" spans="1:10" ht="15" customHeight="1">
      <c r="A40" s="281"/>
      <c r="B40" s="65" t="s">
        <v>19</v>
      </c>
      <c r="C40" s="62">
        <f>C37*C39</f>
        <v>2134</v>
      </c>
      <c r="D40" s="62">
        <f>D39*C37</f>
        <v>1925</v>
      </c>
      <c r="E40" s="62">
        <f>C37*E39</f>
        <v>1940</v>
      </c>
      <c r="F40" s="62">
        <f>F39</f>
        <v>0</v>
      </c>
      <c r="G40" s="62">
        <f>G39</f>
        <v>0</v>
      </c>
      <c r="H40" s="62">
        <f>C37*H39</f>
        <v>0</v>
      </c>
      <c r="I40" s="62">
        <f>H40</f>
        <v>0</v>
      </c>
      <c r="J40" s="73">
        <f>(C40+D40+E40)/3</f>
        <v>1999.6666666666667</v>
      </c>
    </row>
    <row r="41" spans="1:10" ht="156" customHeight="1">
      <c r="A41" s="281">
        <v>8</v>
      </c>
      <c r="B41" s="65" t="s">
        <v>48</v>
      </c>
      <c r="C41" s="283" t="s">
        <v>6</v>
      </c>
      <c r="D41" s="284"/>
      <c r="E41" s="284"/>
      <c r="F41" s="284"/>
      <c r="G41" s="284"/>
      <c r="H41" s="284"/>
      <c r="I41" s="285"/>
      <c r="J41" s="63"/>
    </row>
    <row r="42" spans="1:10" ht="21.75" customHeight="1">
      <c r="A42" s="281"/>
      <c r="B42" s="65" t="s">
        <v>16</v>
      </c>
      <c r="C42" s="262">
        <v>5</v>
      </c>
      <c r="D42" s="262"/>
      <c r="E42" s="262"/>
      <c r="F42" s="262"/>
      <c r="G42" s="262"/>
      <c r="H42" s="262"/>
      <c r="I42" s="262"/>
      <c r="J42" s="63"/>
    </row>
    <row r="43" spans="1:10" ht="21.75" customHeight="1">
      <c r="A43" s="281"/>
      <c r="B43" s="65" t="s">
        <v>47</v>
      </c>
      <c r="C43" s="263"/>
      <c r="D43" s="264"/>
      <c r="E43" s="264"/>
      <c r="F43" s="264"/>
      <c r="G43" s="264"/>
      <c r="H43" s="264"/>
      <c r="I43" s="265"/>
      <c r="J43" s="62"/>
    </row>
    <row r="44" spans="1:10" ht="21.75" customHeight="1">
      <c r="A44" s="281"/>
      <c r="B44" s="65" t="s">
        <v>17</v>
      </c>
      <c r="C44" s="62">
        <v>437.8</v>
      </c>
      <c r="D44" s="62">
        <v>360</v>
      </c>
      <c r="E44" s="62">
        <v>398</v>
      </c>
      <c r="F44" s="62"/>
      <c r="G44" s="62"/>
      <c r="H44" s="62"/>
      <c r="I44" s="62"/>
      <c r="J44" s="73">
        <f>(C44+D44+E44)/3</f>
        <v>398.59999999999997</v>
      </c>
    </row>
    <row r="45" spans="1:10" ht="15" customHeight="1">
      <c r="A45" s="281"/>
      <c r="B45" s="65" t="s">
        <v>19</v>
      </c>
      <c r="C45" s="62">
        <f>C42*C44</f>
        <v>2189</v>
      </c>
      <c r="D45" s="62">
        <f>D44*C42</f>
        <v>1800</v>
      </c>
      <c r="E45" s="62">
        <f>C42*E44</f>
        <v>1990</v>
      </c>
      <c r="F45" s="62">
        <f>F44</f>
        <v>0</v>
      </c>
      <c r="G45" s="62">
        <f>G44</f>
        <v>0</v>
      </c>
      <c r="H45" s="62">
        <f>C42*H44</f>
        <v>0</v>
      </c>
      <c r="I45" s="62">
        <f>H45</f>
        <v>0</v>
      </c>
      <c r="J45" s="73">
        <f>(C45+D45+E45)/3</f>
        <v>1993</v>
      </c>
    </row>
    <row r="46" spans="1:10" ht="136.5" customHeight="1">
      <c r="A46" s="281">
        <v>9</v>
      </c>
      <c r="B46" s="65" t="s">
        <v>48</v>
      </c>
      <c r="C46" s="279" t="s">
        <v>11</v>
      </c>
      <c r="D46" s="279"/>
      <c r="E46" s="279"/>
      <c r="F46" s="279"/>
      <c r="G46" s="279"/>
      <c r="H46" s="279"/>
      <c r="I46" s="279"/>
      <c r="J46" s="63"/>
    </row>
    <row r="47" spans="1:10" ht="21.75" customHeight="1">
      <c r="A47" s="281"/>
      <c r="B47" s="65" t="s">
        <v>16</v>
      </c>
      <c r="C47" s="262">
        <v>5</v>
      </c>
      <c r="D47" s="262"/>
      <c r="E47" s="262"/>
      <c r="F47" s="262"/>
      <c r="G47" s="262"/>
      <c r="H47" s="262"/>
      <c r="I47" s="262"/>
      <c r="J47" s="63"/>
    </row>
    <row r="48" spans="1:10" ht="21.75" customHeight="1">
      <c r="A48" s="281"/>
      <c r="B48" s="65" t="s">
        <v>47</v>
      </c>
      <c r="C48" s="263" t="s">
        <v>101</v>
      </c>
      <c r="D48" s="264"/>
      <c r="E48" s="264"/>
      <c r="F48" s="264"/>
      <c r="G48" s="264"/>
      <c r="H48" s="264"/>
      <c r="I48" s="265"/>
      <c r="J48" s="62"/>
    </row>
    <row r="49" spans="1:10" ht="21.75" customHeight="1">
      <c r="A49" s="281"/>
      <c r="B49" s="65" t="s">
        <v>17</v>
      </c>
      <c r="C49" s="62">
        <v>737</v>
      </c>
      <c r="D49" s="62">
        <v>606</v>
      </c>
      <c r="E49" s="62">
        <v>670</v>
      </c>
      <c r="F49" s="62"/>
      <c r="G49" s="62"/>
      <c r="H49" s="62"/>
      <c r="I49" s="62"/>
      <c r="J49" s="73">
        <f>(C49+D49+E49)/3</f>
        <v>671</v>
      </c>
    </row>
    <row r="50" spans="1:10" ht="15" customHeight="1">
      <c r="A50" s="281"/>
      <c r="B50" s="65" t="s">
        <v>19</v>
      </c>
      <c r="C50" s="62">
        <f>C47*C49</f>
        <v>3685</v>
      </c>
      <c r="D50" s="62">
        <f>D49*C47</f>
        <v>3030</v>
      </c>
      <c r="E50" s="62">
        <f>C47*E49</f>
        <v>3350</v>
      </c>
      <c r="F50" s="62">
        <f>F49</f>
        <v>0</v>
      </c>
      <c r="G50" s="62">
        <f>G49</f>
        <v>0</v>
      </c>
      <c r="H50" s="62">
        <f>C47*H49</f>
        <v>0</v>
      </c>
      <c r="I50" s="62">
        <f>H50</f>
        <v>0</v>
      </c>
      <c r="J50" s="73">
        <f>(C50+D50+E50)/3</f>
        <v>3355</v>
      </c>
    </row>
    <row r="51" spans="1:10" ht="98.25" customHeight="1">
      <c r="A51" s="281">
        <v>10</v>
      </c>
      <c r="B51" s="65" t="s">
        <v>48</v>
      </c>
      <c r="C51" s="279" t="s">
        <v>7</v>
      </c>
      <c r="D51" s="279"/>
      <c r="E51" s="279"/>
      <c r="F51" s="279"/>
      <c r="G51" s="279"/>
      <c r="H51" s="279"/>
      <c r="I51" s="279"/>
      <c r="J51" s="63"/>
    </row>
    <row r="52" spans="1:10" ht="21.75" customHeight="1">
      <c r="A52" s="281"/>
      <c r="B52" s="65" t="s">
        <v>16</v>
      </c>
      <c r="C52" s="262">
        <v>5</v>
      </c>
      <c r="D52" s="262"/>
      <c r="E52" s="262"/>
      <c r="F52" s="262"/>
      <c r="G52" s="262"/>
      <c r="H52" s="262"/>
      <c r="I52" s="262"/>
      <c r="J52" s="63"/>
    </row>
    <row r="53" spans="1:10" ht="21.75" customHeight="1">
      <c r="A53" s="281"/>
      <c r="B53" s="65" t="s">
        <v>47</v>
      </c>
      <c r="C53" s="263" t="s">
        <v>101</v>
      </c>
      <c r="D53" s="264"/>
      <c r="E53" s="264"/>
      <c r="F53" s="264"/>
      <c r="G53" s="264"/>
      <c r="H53" s="264"/>
      <c r="I53" s="265"/>
      <c r="J53" s="62"/>
    </row>
    <row r="54" spans="1:10" ht="21.75" customHeight="1">
      <c r="A54" s="281"/>
      <c r="B54" s="65" t="s">
        <v>17</v>
      </c>
      <c r="C54" s="62">
        <v>587.4</v>
      </c>
      <c r="D54" s="62">
        <v>483</v>
      </c>
      <c r="E54" s="62">
        <v>534</v>
      </c>
      <c r="F54" s="62"/>
      <c r="G54" s="62"/>
      <c r="H54" s="62"/>
      <c r="I54" s="62"/>
      <c r="J54" s="73">
        <f>(C54+D54+E54)/3</f>
        <v>534.8000000000001</v>
      </c>
    </row>
    <row r="55" spans="1:10" ht="15" customHeight="1">
      <c r="A55" s="281"/>
      <c r="B55" s="65" t="s">
        <v>19</v>
      </c>
      <c r="C55" s="62">
        <f>C52*C54</f>
        <v>2937</v>
      </c>
      <c r="D55" s="62">
        <f>D54*C52</f>
        <v>2415</v>
      </c>
      <c r="E55" s="62">
        <f>C52*E54</f>
        <v>2670</v>
      </c>
      <c r="F55" s="62">
        <f>F54</f>
        <v>0</v>
      </c>
      <c r="G55" s="62">
        <f>G54</f>
        <v>0</v>
      </c>
      <c r="H55" s="62">
        <f>C52*H54</f>
        <v>0</v>
      </c>
      <c r="I55" s="62">
        <f>H55</f>
        <v>0</v>
      </c>
      <c r="J55" s="73">
        <f>(C55+D55+E55)/3</f>
        <v>2674</v>
      </c>
    </row>
    <row r="56" spans="1:10" ht="94.5" customHeight="1">
      <c r="A56" s="281">
        <v>11</v>
      </c>
      <c r="B56" s="65" t="s">
        <v>48</v>
      </c>
      <c r="C56" s="279" t="s">
        <v>8</v>
      </c>
      <c r="D56" s="279"/>
      <c r="E56" s="279"/>
      <c r="F56" s="279"/>
      <c r="G56" s="279"/>
      <c r="H56" s="279"/>
      <c r="I56" s="279"/>
      <c r="J56" s="63"/>
    </row>
    <row r="57" spans="1:10" ht="21.75" customHeight="1">
      <c r="A57" s="281"/>
      <c r="B57" s="65" t="s">
        <v>16</v>
      </c>
      <c r="C57" s="262">
        <v>4</v>
      </c>
      <c r="D57" s="262"/>
      <c r="E57" s="262"/>
      <c r="F57" s="262"/>
      <c r="G57" s="262"/>
      <c r="H57" s="262"/>
      <c r="I57" s="262"/>
      <c r="J57" s="63"/>
    </row>
    <row r="58" spans="1:10" ht="21.75" customHeight="1">
      <c r="A58" s="281"/>
      <c r="B58" s="65" t="s">
        <v>47</v>
      </c>
      <c r="C58" s="263" t="s">
        <v>101</v>
      </c>
      <c r="D58" s="264"/>
      <c r="E58" s="264"/>
      <c r="F58" s="264"/>
      <c r="G58" s="264"/>
      <c r="H58" s="264"/>
      <c r="I58" s="265"/>
      <c r="J58" s="62"/>
    </row>
    <row r="59" spans="1:10" ht="21.75" customHeight="1">
      <c r="A59" s="281"/>
      <c r="B59" s="65" t="s">
        <v>17</v>
      </c>
      <c r="C59" s="62">
        <v>443.3</v>
      </c>
      <c r="D59" s="62">
        <v>365</v>
      </c>
      <c r="E59" s="62">
        <v>403</v>
      </c>
      <c r="F59" s="62"/>
      <c r="G59" s="62"/>
      <c r="H59" s="62"/>
      <c r="I59" s="62"/>
      <c r="J59" s="73">
        <f>(C59+D59+E59)/3</f>
        <v>403.76666666666665</v>
      </c>
    </row>
    <row r="60" spans="1:10" ht="15" customHeight="1">
      <c r="A60" s="281"/>
      <c r="B60" s="65" t="s">
        <v>19</v>
      </c>
      <c r="C60" s="62">
        <f>C57*C59</f>
        <v>1773.2</v>
      </c>
      <c r="D60" s="62">
        <f>D59*C57</f>
        <v>1460</v>
      </c>
      <c r="E60" s="62">
        <f>C57*E59</f>
        <v>1612</v>
      </c>
      <c r="F60" s="62">
        <f>F59</f>
        <v>0</v>
      </c>
      <c r="G60" s="62">
        <f>G59</f>
        <v>0</v>
      </c>
      <c r="H60" s="62">
        <f>C57*H59</f>
        <v>0</v>
      </c>
      <c r="I60" s="62">
        <f>H60</f>
        <v>0</v>
      </c>
      <c r="J60" s="73">
        <f>(C60+D60+E60)/3</f>
        <v>1615.0666666666666</v>
      </c>
    </row>
    <row r="61" spans="1:10" ht="116.25" customHeight="1">
      <c r="A61" s="281">
        <v>12</v>
      </c>
      <c r="B61" s="65" t="s">
        <v>48</v>
      </c>
      <c r="C61" s="279" t="s">
        <v>9</v>
      </c>
      <c r="D61" s="279"/>
      <c r="E61" s="279"/>
      <c r="F61" s="279"/>
      <c r="G61" s="279"/>
      <c r="H61" s="279"/>
      <c r="I61" s="279"/>
      <c r="J61" s="63"/>
    </row>
    <row r="62" spans="1:10" ht="21.75" customHeight="1">
      <c r="A62" s="281"/>
      <c r="B62" s="65" t="s">
        <v>16</v>
      </c>
      <c r="C62" s="262">
        <v>5</v>
      </c>
      <c r="D62" s="262"/>
      <c r="E62" s="262"/>
      <c r="F62" s="262"/>
      <c r="G62" s="262"/>
      <c r="H62" s="262"/>
      <c r="I62" s="262"/>
      <c r="J62" s="63"/>
    </row>
    <row r="63" spans="1:10" ht="21.75" customHeight="1">
      <c r="A63" s="281"/>
      <c r="B63" s="65" t="s">
        <v>47</v>
      </c>
      <c r="C63" s="263" t="s">
        <v>101</v>
      </c>
      <c r="D63" s="264"/>
      <c r="E63" s="264"/>
      <c r="F63" s="264"/>
      <c r="G63" s="264"/>
      <c r="H63" s="264"/>
      <c r="I63" s="265"/>
      <c r="J63" s="62"/>
    </row>
    <row r="64" spans="1:10" ht="21.75" customHeight="1">
      <c r="A64" s="281"/>
      <c r="B64" s="65" t="s">
        <v>17</v>
      </c>
      <c r="C64" s="62">
        <v>587.4</v>
      </c>
      <c r="D64" s="62">
        <v>483</v>
      </c>
      <c r="E64" s="62">
        <v>534</v>
      </c>
      <c r="F64" s="62"/>
      <c r="G64" s="62"/>
      <c r="H64" s="62"/>
      <c r="I64" s="62"/>
      <c r="J64" s="73">
        <f>(C64+D64+E64)/3</f>
        <v>534.8000000000001</v>
      </c>
    </row>
    <row r="65" spans="1:10" ht="15" customHeight="1">
      <c r="A65" s="281"/>
      <c r="B65" s="65" t="s">
        <v>19</v>
      </c>
      <c r="C65" s="62">
        <f>C62*C64</f>
        <v>2937</v>
      </c>
      <c r="D65" s="62">
        <f>D64*C62</f>
        <v>2415</v>
      </c>
      <c r="E65" s="62">
        <f>C62*E64</f>
        <v>2670</v>
      </c>
      <c r="F65" s="62">
        <f>F64</f>
        <v>0</v>
      </c>
      <c r="G65" s="62">
        <f>G64</f>
        <v>0</v>
      </c>
      <c r="H65" s="62">
        <f>C62*H64</f>
        <v>0</v>
      </c>
      <c r="I65" s="62">
        <f>H65</f>
        <v>0</v>
      </c>
      <c r="J65" s="73">
        <f>(C65+D65+E65)/3</f>
        <v>2674</v>
      </c>
    </row>
    <row r="66" spans="1:10" ht="90.75" customHeight="1">
      <c r="A66" s="281">
        <v>13</v>
      </c>
      <c r="B66" s="65" t="s">
        <v>48</v>
      </c>
      <c r="C66" s="279" t="s">
        <v>10</v>
      </c>
      <c r="D66" s="279"/>
      <c r="E66" s="279"/>
      <c r="F66" s="279"/>
      <c r="G66" s="279"/>
      <c r="H66" s="279"/>
      <c r="I66" s="279"/>
      <c r="J66" s="63"/>
    </row>
    <row r="67" spans="1:10" ht="21.75" customHeight="1">
      <c r="A67" s="281"/>
      <c r="B67" s="65" t="s">
        <v>16</v>
      </c>
      <c r="C67" s="262">
        <v>5</v>
      </c>
      <c r="D67" s="262"/>
      <c r="E67" s="262"/>
      <c r="F67" s="262"/>
      <c r="G67" s="262"/>
      <c r="H67" s="262"/>
      <c r="I67" s="262"/>
      <c r="J67" s="63"/>
    </row>
    <row r="68" spans="1:10" ht="21.75" customHeight="1">
      <c r="A68" s="281"/>
      <c r="B68" s="65" t="s">
        <v>47</v>
      </c>
      <c r="C68" s="263" t="s">
        <v>101</v>
      </c>
      <c r="D68" s="264"/>
      <c r="E68" s="264"/>
      <c r="F68" s="264"/>
      <c r="G68" s="264"/>
      <c r="H68" s="264"/>
      <c r="I68" s="265"/>
      <c r="J68" s="62"/>
    </row>
    <row r="69" spans="1:10" ht="21.75" customHeight="1">
      <c r="A69" s="281"/>
      <c r="B69" s="65" t="s">
        <v>17</v>
      </c>
      <c r="C69" s="62">
        <v>443.72</v>
      </c>
      <c r="D69" s="62">
        <v>365</v>
      </c>
      <c r="E69" s="62">
        <v>403.38</v>
      </c>
      <c r="F69" s="62"/>
      <c r="G69" s="62"/>
      <c r="H69" s="62"/>
      <c r="I69" s="62"/>
      <c r="J69" s="73">
        <f>(C69+D69+E69)/3</f>
        <v>404.0333333333333</v>
      </c>
    </row>
    <row r="70" spans="1:10" ht="15" customHeight="1">
      <c r="A70" s="281"/>
      <c r="B70" s="65" t="s">
        <v>19</v>
      </c>
      <c r="C70" s="62">
        <f>C67*C69</f>
        <v>2218.6000000000004</v>
      </c>
      <c r="D70" s="62">
        <f>D69*C67</f>
        <v>1825</v>
      </c>
      <c r="E70" s="62">
        <f>C67*E69</f>
        <v>2016.9</v>
      </c>
      <c r="F70" s="62">
        <f>F69</f>
        <v>0</v>
      </c>
      <c r="G70" s="62">
        <f>G69</f>
        <v>0</v>
      </c>
      <c r="H70" s="62">
        <f>C67*H69</f>
        <v>0</v>
      </c>
      <c r="I70" s="62">
        <f>H70</f>
        <v>0</v>
      </c>
      <c r="J70" s="73">
        <f>(C70+D70+E70)/3</f>
        <v>2020.1666666666667</v>
      </c>
    </row>
    <row r="71" spans="2:10" ht="15">
      <c r="B71" s="65" t="s">
        <v>19</v>
      </c>
      <c r="C71" s="62">
        <f>C70+C30+C25+C20+C15+C10+C65+C60+C55+C50+C45+C40+C35</f>
        <v>95487.59999999999</v>
      </c>
      <c r="D71" s="62">
        <f>D70+D30+D25+D20+D15+D10+D65+D60+D55+D50+D45+D40+D35</f>
        <v>87625</v>
      </c>
      <c r="E71" s="62">
        <f>E70+E30+E25+E20+E15+E10+E65+E60+E55+E50+E45+E40+E35</f>
        <v>86806.9</v>
      </c>
      <c r="F71" s="62" t="e">
        <f>#REF!*#REF!</f>
        <v>#REF!</v>
      </c>
      <c r="G71" s="62"/>
      <c r="H71" s="62" t="e">
        <f>#REF!*#REF!</f>
        <v>#REF!</v>
      </c>
      <c r="I71" s="62" t="e">
        <f>H71</f>
        <v>#REF!</v>
      </c>
      <c r="J71" s="73">
        <f>(C71+D71+E71)/3</f>
        <v>89973.16666666667</v>
      </c>
    </row>
    <row r="72" spans="2:10" ht="18" customHeight="1">
      <c r="B72" s="65" t="s">
        <v>92</v>
      </c>
      <c r="C72" s="62"/>
      <c r="D72" s="62"/>
      <c r="E72" s="62"/>
      <c r="F72" s="62"/>
      <c r="G72" s="62"/>
      <c r="H72" s="62"/>
      <c r="I72" s="63" t="e">
        <f>I71+#REF!+#REF!+#REF!+#REF!+#REF!+#REF!+#REF!+#REF!+#REF!+#REF!+#REF!+#REF!+#REF!+#REF!+#REF!+#REF!+#REF!+#REF!+I70+I30+I25+I20+I15+I10</f>
        <v>#REF!</v>
      </c>
      <c r="J72" s="73">
        <f>J70+J30+J25+J20+J15+J10+J65+J60+J55+J50+J45+J40+J35</f>
        <v>89973.16666666667</v>
      </c>
    </row>
    <row r="73" spans="2:10" ht="54" customHeight="1">
      <c r="B73" s="62" t="s">
        <v>34</v>
      </c>
      <c r="C73" s="62" t="s">
        <v>35</v>
      </c>
      <c r="D73" s="275" t="s">
        <v>50</v>
      </c>
      <c r="E73" s="275"/>
      <c r="F73" s="275"/>
      <c r="G73" s="275"/>
      <c r="H73" s="275"/>
      <c r="I73" s="66"/>
      <c r="J73" s="75"/>
    </row>
    <row r="74" spans="2:10" ht="30" customHeight="1">
      <c r="B74" s="68">
        <v>1</v>
      </c>
      <c r="C74" s="74" t="s">
        <v>93</v>
      </c>
      <c r="D74" s="268" t="s">
        <v>95</v>
      </c>
      <c r="E74" s="268"/>
      <c r="F74" s="268"/>
      <c r="G74" s="268"/>
      <c r="H74" s="268"/>
      <c r="I74" s="67"/>
      <c r="J74" s="76"/>
    </row>
    <row r="75" spans="2:10" ht="47.25" customHeight="1">
      <c r="B75" s="68">
        <v>2</v>
      </c>
      <c r="C75" s="74" t="s">
        <v>94</v>
      </c>
      <c r="D75" s="268" t="s">
        <v>96</v>
      </c>
      <c r="E75" s="268"/>
      <c r="F75" s="268"/>
      <c r="G75" s="268"/>
      <c r="H75" s="268"/>
      <c r="I75" s="67"/>
      <c r="J75" s="76"/>
    </row>
    <row r="76" spans="2:10" ht="36.75" customHeight="1">
      <c r="B76" s="68">
        <v>3</v>
      </c>
      <c r="C76" s="74" t="s">
        <v>97</v>
      </c>
      <c r="D76" s="268" t="s">
        <v>98</v>
      </c>
      <c r="E76" s="268"/>
      <c r="F76" s="268"/>
      <c r="G76" s="268"/>
      <c r="H76" s="268"/>
      <c r="I76" s="67"/>
      <c r="J76" s="76"/>
    </row>
    <row r="78" spans="2:5" ht="15">
      <c r="B78" s="267"/>
      <c r="C78" s="209"/>
      <c r="D78" s="64"/>
      <c r="E78" s="64"/>
    </row>
    <row r="79" spans="2:8" ht="15">
      <c r="B79" s="267" t="s">
        <v>89</v>
      </c>
      <c r="C79" s="209"/>
      <c r="D79" s="209"/>
      <c r="E79" s="209"/>
      <c r="F79" s="209"/>
      <c r="G79" s="209"/>
      <c r="H79" s="209"/>
    </row>
    <row r="80" spans="1:5" s="72" customFormat="1" ht="15">
      <c r="A80" s="282"/>
      <c r="B80" s="267" t="s">
        <v>99</v>
      </c>
      <c r="C80" s="269"/>
      <c r="D80" s="71"/>
      <c r="E80" s="71"/>
    </row>
  </sheetData>
  <sheetProtection/>
  <mergeCells count="68">
    <mergeCell ref="D73:H73"/>
    <mergeCell ref="C13:I13"/>
    <mergeCell ref="C11:I11"/>
    <mergeCell ref="C12:I12"/>
    <mergeCell ref="C17:I17"/>
    <mergeCell ref="C26:I26"/>
    <mergeCell ref="C21:I21"/>
    <mergeCell ref="C22:I22"/>
    <mergeCell ref="C16:I16"/>
    <mergeCell ref="B3:B5"/>
    <mergeCell ref="C3:C4"/>
    <mergeCell ref="F3:G4"/>
    <mergeCell ref="J3:J5"/>
    <mergeCell ref="H3:H4"/>
    <mergeCell ref="I3:I5"/>
    <mergeCell ref="D3:D4"/>
    <mergeCell ref="E3:E4"/>
    <mergeCell ref="D74:H74"/>
    <mergeCell ref="D75:H75"/>
    <mergeCell ref="B79:H79"/>
    <mergeCell ref="B80:C80"/>
    <mergeCell ref="B1:J1"/>
    <mergeCell ref="B78:C78"/>
    <mergeCell ref="C27:I27"/>
    <mergeCell ref="D76:H76"/>
    <mergeCell ref="C66:I66"/>
    <mergeCell ref="C67:I67"/>
    <mergeCell ref="C18:I18"/>
    <mergeCell ref="C23:I23"/>
    <mergeCell ref="C28:I28"/>
    <mergeCell ref="C68:I68"/>
    <mergeCell ref="C7:I7"/>
    <mergeCell ref="C6:I6"/>
    <mergeCell ref="C8:I8"/>
    <mergeCell ref="A26:A30"/>
    <mergeCell ref="A6:A10"/>
    <mergeCell ref="A11:A15"/>
    <mergeCell ref="A16:A20"/>
    <mergeCell ref="A21:A25"/>
    <mergeCell ref="A66:A70"/>
    <mergeCell ref="A56:A60"/>
    <mergeCell ref="C56:I56"/>
    <mergeCell ref="C57:I57"/>
    <mergeCell ref="C58:I58"/>
    <mergeCell ref="A61:A65"/>
    <mergeCell ref="C61:I61"/>
    <mergeCell ref="C62:I62"/>
    <mergeCell ref="C63:I63"/>
    <mergeCell ref="A51:A55"/>
    <mergeCell ref="C51:I51"/>
    <mergeCell ref="C52:I52"/>
    <mergeCell ref="C53:I53"/>
    <mergeCell ref="A46:A50"/>
    <mergeCell ref="C46:I46"/>
    <mergeCell ref="C47:I47"/>
    <mergeCell ref="C48:I48"/>
    <mergeCell ref="A41:A45"/>
    <mergeCell ref="C41:I41"/>
    <mergeCell ref="C42:I42"/>
    <mergeCell ref="C43:I43"/>
    <mergeCell ref="A36:A40"/>
    <mergeCell ref="C36:I36"/>
    <mergeCell ref="C37:I37"/>
    <mergeCell ref="C38:I38"/>
    <mergeCell ref="A31:A35"/>
    <mergeCell ref="C31:I31"/>
    <mergeCell ref="C32:I32"/>
    <mergeCell ref="C33:I33"/>
  </mergeCells>
  <printOptions/>
  <pageMargins left="0.31496062992125984" right="0.31496062992125984" top="0.7480314960629921"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O-INF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Kamaeva_E</dc:creator>
  <cp:keywords/>
  <dc:description/>
  <cp:lastModifiedBy>user</cp:lastModifiedBy>
  <cp:lastPrinted>2012-05-25T10:23:26Z</cp:lastPrinted>
  <dcterms:created xsi:type="dcterms:W3CDTF">2009-10-23T03:44:58Z</dcterms:created>
  <dcterms:modified xsi:type="dcterms:W3CDTF">2012-05-25T10:27:19Z</dcterms:modified>
  <cp:category/>
  <cp:version/>
  <cp:contentType/>
  <cp:contentStatus/>
</cp:coreProperties>
</file>