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75" windowHeight="82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'Лист1'!$A$1:$F$84</definedName>
    <definedName name="_xlnm.Print_Area" localSheetId="1">'Лист2'!$A$1:$G$99</definedName>
  </definedNames>
  <calcPr fullCalcOnLoad="1"/>
</workbook>
</file>

<file path=xl/sharedStrings.xml><?xml version="1.0" encoding="utf-8"?>
<sst xmlns="http://schemas.openxmlformats.org/spreadsheetml/2006/main" count="268" uniqueCount="251">
  <si>
    <t>Наименование сведений</t>
  </si>
  <si>
    <t>Отчетный период к предыдущему</t>
  </si>
  <si>
    <t>в %</t>
  </si>
  <si>
    <t>I</t>
  </si>
  <si>
    <t>1.</t>
  </si>
  <si>
    <t>2.</t>
  </si>
  <si>
    <t>Из них:</t>
  </si>
  <si>
    <t>3.</t>
  </si>
  <si>
    <t>4.</t>
  </si>
  <si>
    <t xml:space="preserve">Заявители льготных категорий: </t>
  </si>
  <si>
    <t>1</t>
  </si>
  <si>
    <t>2</t>
  </si>
  <si>
    <t>-труженики тыла</t>
  </si>
  <si>
    <t>6.</t>
  </si>
  <si>
    <t>в том числе:</t>
  </si>
  <si>
    <t>7.</t>
  </si>
  <si>
    <t>Принято всего граждан на личных приемах,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</si>
  <si>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</si>
  <si>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</si>
  <si>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</si>
  <si>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</si>
  <si>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</si>
  <si>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</si>
  <si>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</si>
  <si>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</si>
  <si>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</si>
  <si>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</si>
  <si>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</si>
  <si>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</si>
  <si>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</si>
  <si>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</si>
  <si>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</si>
  <si>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</si>
  <si>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</si>
  <si>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</si>
  <si>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Всего</t>
  </si>
  <si>
    <t>1.1.</t>
  </si>
  <si>
    <t>2.1.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</si>
  <si>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</si>
  <si>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</si>
  <si>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t>Доложено руководству</t>
  </si>
  <si>
    <t>- аналогичных</t>
  </si>
  <si>
    <t xml:space="preserve">Исполнитель: </t>
  </si>
  <si>
    <t>Заведующий сектором документационного обеспечения отдела документационного и архивного обеспечения</t>
  </si>
  <si>
    <t>Раздел: Государство, общество, политика</t>
  </si>
  <si>
    <t>Раздел: Социальная сфера</t>
  </si>
  <si>
    <t>Раздел: Экономика</t>
  </si>
  <si>
    <t>Раздел: Оборона, безопасность, законность</t>
  </si>
  <si>
    <t xml:space="preserve">5. </t>
  </si>
  <si>
    <t>Раздел: Жилищно-коммунальная сфера</t>
  </si>
  <si>
    <t>Не поддержано</t>
  </si>
  <si>
    <t>Поддержано</t>
  </si>
  <si>
    <t>Количество вопросов в обращениях    на личном приёме</t>
  </si>
  <si>
    <t>Оказание материальной помощи</t>
  </si>
  <si>
    <t>Градостроительство и архитектура</t>
  </si>
  <si>
    <t>Улучшение жилищных условий</t>
  </si>
  <si>
    <t>Служебные жилые помещения</t>
  </si>
  <si>
    <t>Переселение из аварийного жилищного фонда</t>
  </si>
  <si>
    <t>Жилье:</t>
  </si>
  <si>
    <t>Коммунальное хозяйство:</t>
  </si>
  <si>
    <r>
      <t xml:space="preserve">ИТОГО: </t>
    </r>
    <r>
      <rPr>
        <b/>
        <sz val="16"/>
        <rFont val="Times New Roman"/>
        <family val="1"/>
      </rPr>
      <t xml:space="preserve"> </t>
    </r>
  </si>
  <si>
    <t xml:space="preserve">ИТОГО:  </t>
  </si>
  <si>
    <t>Благодарности, приглашения органу мест. Самоуправления</t>
  </si>
  <si>
    <t>Запросы архивных данных</t>
  </si>
  <si>
    <t>Прекращение рассмотрения обращения</t>
  </si>
  <si>
    <t>6.1.</t>
  </si>
  <si>
    <t>6.2.</t>
  </si>
  <si>
    <t>6.3.</t>
  </si>
  <si>
    <t>6.4.</t>
  </si>
  <si>
    <t>6.5.</t>
  </si>
  <si>
    <t>6.6.</t>
  </si>
  <si>
    <t>6.7.</t>
  </si>
  <si>
    <t>Перенаправлено по компетенции вопросов</t>
  </si>
  <si>
    <t>Количество электронных обращений</t>
  </si>
  <si>
    <t>Общее количество поступивших обращений (письменных, электронных, на личных приемах)</t>
  </si>
  <si>
    <t>Общее количество вопросов, содержащихся в обращениях граждан</t>
  </si>
  <si>
    <t>Данные о приёме граждан по личным вопросам:</t>
  </si>
  <si>
    <t>главой города Югорска</t>
  </si>
  <si>
    <t>заместителями главы</t>
  </si>
  <si>
    <t xml:space="preserve">руководителями структурных подразделений </t>
  </si>
  <si>
    <t xml:space="preserve">Количество вопросов, содержащихся:    </t>
  </si>
  <si>
    <r>
      <t>Дано разъяснение</t>
    </r>
    <r>
      <rPr>
        <sz val="14"/>
        <rFont val="Times New Roman"/>
        <family val="1"/>
      </rPr>
      <t xml:space="preserve"> </t>
    </r>
  </si>
  <si>
    <r>
      <t>Находится в работе</t>
    </r>
    <r>
      <rPr>
        <sz val="14"/>
        <rFont val="Times New Roman"/>
        <family val="1"/>
      </rPr>
      <t xml:space="preserve"> </t>
    </r>
  </si>
  <si>
    <t>в письменных обращениях</t>
  </si>
  <si>
    <t>в электронных обращениях</t>
  </si>
  <si>
    <t>в т.ч.  из вышестоящих органов власти</t>
  </si>
  <si>
    <t>Количество устных обращений</t>
  </si>
  <si>
    <t>заместителями главы города</t>
  </si>
  <si>
    <t>Количество заинтересованных граждан в решении поставленных вопросов в обращениях</t>
  </si>
  <si>
    <t>Всего проведено личных приёмов граждан,</t>
  </si>
  <si>
    <t>1.2.</t>
  </si>
  <si>
    <t>1.3.</t>
  </si>
  <si>
    <t>1.4.</t>
  </si>
  <si>
    <t>1.5.</t>
  </si>
  <si>
    <t>2.2.</t>
  </si>
  <si>
    <t>2.3.</t>
  </si>
  <si>
    <t>2.4.</t>
  </si>
  <si>
    <t>2.5.</t>
  </si>
  <si>
    <r>
      <t>6.</t>
    </r>
    <r>
      <rPr>
        <b/>
        <sz val="11"/>
        <rFont val="Times New Roman"/>
        <family val="1"/>
      </rPr>
      <t xml:space="preserve"> </t>
    </r>
  </si>
  <si>
    <t>2.6.</t>
  </si>
  <si>
    <t>2.7.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</si>
  <si>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</si>
  <si>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</si>
  <si>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</si>
  <si>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</si>
  <si>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</si>
  <si>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</si>
  <si>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</si>
  <si>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</si>
  <si>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</si>
  <si>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</si>
  <si>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5.1.</t>
  </si>
  <si>
    <t>5.2.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</si>
  <si>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</si>
  <si>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</si>
  <si>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</si>
  <si>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</si>
  <si>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</si>
  <si>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</si>
  <si>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</si>
  <si>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</si>
  <si>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</si>
  <si>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</si>
  <si>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5.2.1.</t>
  </si>
  <si>
    <t>5.2.2.</t>
  </si>
  <si>
    <t>5.2.3.</t>
  </si>
  <si>
    <t>5.2.4.</t>
  </si>
  <si>
    <t>5.2.5.</t>
  </si>
  <si>
    <t>5.2.6.</t>
  </si>
  <si>
    <t>5.1.1.</t>
  </si>
  <si>
    <r>
      <rPr>
        <b/>
        <sz val="13"/>
        <color indexed="8"/>
        <rFont val="Times New Roman"/>
        <family val="1"/>
      </rPr>
      <t xml:space="preserve">Рассмотрено всего вопросов в устных обращениях граждан,      </t>
    </r>
    <r>
      <rPr>
        <sz val="13"/>
        <color indexed="8"/>
        <rFont val="Times New Roman"/>
        <family val="1"/>
      </rPr>
      <t xml:space="preserve">                                    в том числе:</t>
    </r>
  </si>
  <si>
    <t>8.2.</t>
  </si>
  <si>
    <t>8.3.</t>
  </si>
  <si>
    <t>Коммунально-бытовое хозяйство</t>
  </si>
  <si>
    <t>Обследование жилого фонда</t>
  </si>
  <si>
    <r>
      <t xml:space="preserve"> семьи вопитывающие ребенка-инвалида</t>
    </r>
    <r>
      <rPr>
        <sz val="13"/>
        <rFont val="Times New Roman"/>
        <family val="1"/>
      </rPr>
      <t xml:space="preserve"> </t>
    </r>
  </si>
  <si>
    <t>1.6.</t>
  </si>
  <si>
    <t>1.7.</t>
  </si>
  <si>
    <t>1.8.</t>
  </si>
  <si>
    <r>
      <rPr>
        <b/>
        <sz val="13"/>
        <color indexed="8"/>
        <rFont val="Times New Roman"/>
        <family val="1"/>
      </rPr>
      <t>Рассмотрено всего устных обращений граждан</t>
    </r>
    <r>
      <rPr>
        <sz val="13"/>
        <color indexed="8"/>
        <rFont val="Times New Roman"/>
        <family val="1"/>
      </rPr>
      <t>,  в том числе:</t>
    </r>
  </si>
  <si>
    <t>9.1.</t>
  </si>
  <si>
    <t>9.2.</t>
  </si>
  <si>
    <t>9.3.</t>
  </si>
  <si>
    <t xml:space="preserve">   из вышестоящих органов:</t>
  </si>
  <si>
    <t xml:space="preserve">  направлено для рассмотрения </t>
  </si>
  <si>
    <t xml:space="preserve">  направлено запросов по обращениям</t>
  </si>
  <si>
    <t xml:space="preserve">3. </t>
  </si>
  <si>
    <r>
      <rPr>
        <b/>
        <sz val="12"/>
        <rFont val="Times New Roman"/>
        <family val="1"/>
      </rPr>
      <t>4.</t>
    </r>
    <r>
      <rPr>
        <sz val="10"/>
        <rFont val="Arial Cyr"/>
        <family val="0"/>
      </rPr>
      <t xml:space="preserve"> </t>
    </r>
  </si>
  <si>
    <t>5.</t>
  </si>
  <si>
    <t>8.</t>
  </si>
  <si>
    <t xml:space="preserve">9. </t>
  </si>
  <si>
    <t>10.</t>
  </si>
  <si>
    <t>10.1.</t>
  </si>
  <si>
    <t>10.2.</t>
  </si>
  <si>
    <t>10.3.</t>
  </si>
  <si>
    <t xml:space="preserve">8.1. </t>
  </si>
  <si>
    <t>7.1.</t>
  </si>
  <si>
    <t>7.2.</t>
  </si>
  <si>
    <t>7.3.</t>
  </si>
  <si>
    <t xml:space="preserve">  дети войны</t>
  </si>
  <si>
    <t xml:space="preserve"> лица из числа детей-сирот </t>
  </si>
  <si>
    <t>Прир. ресурсы и охрана окр. Среды (в т.ч отлов животных)</t>
  </si>
  <si>
    <t>Постановка на учет на получение жилья</t>
  </si>
  <si>
    <t>Содержание общего имущества</t>
  </si>
  <si>
    <t>Некорректные обпащения</t>
  </si>
  <si>
    <t>Эксплуатация и ремонт жилищного фонда</t>
  </si>
  <si>
    <t>2022 год</t>
  </si>
  <si>
    <t>10.4.</t>
  </si>
  <si>
    <t>9.4.</t>
  </si>
  <si>
    <t>8.4.</t>
  </si>
  <si>
    <t>7.4.</t>
  </si>
  <si>
    <t xml:space="preserve">заместителями главы - руководителями органов администрации </t>
  </si>
  <si>
    <t>Капитальный ремонт общего имущества</t>
  </si>
  <si>
    <t>Некоммерческий жилищный фонд</t>
  </si>
  <si>
    <t>Транспорт (дорожные знаки)</t>
  </si>
  <si>
    <t>Регистрация по месту жительства</t>
  </si>
  <si>
    <t>Строительство (дороги, устранени стр.недостатков)</t>
  </si>
  <si>
    <t>4.3.</t>
  </si>
  <si>
    <t>Трудоустройство</t>
  </si>
  <si>
    <t>2.8.</t>
  </si>
  <si>
    <t>3.9.</t>
  </si>
  <si>
    <t>3.10.</t>
  </si>
  <si>
    <t>3.11.</t>
  </si>
  <si>
    <t>3.12.</t>
  </si>
  <si>
    <t>3.13.</t>
  </si>
  <si>
    <t>Управляющие организации, ТСН, ТСЖ и иные</t>
  </si>
  <si>
    <t>Продлено сроков</t>
  </si>
  <si>
    <t>Отозвано заявителем (в т.ч. признано анонимным)</t>
  </si>
  <si>
    <t>Восстановление в списках очередности</t>
  </si>
  <si>
    <t>Несогласие с предостав. жилья</t>
  </si>
  <si>
    <t>Результат рассмотрения обращения</t>
  </si>
  <si>
    <t>Доступная среда для лиц с огран. Возможностями</t>
  </si>
  <si>
    <t>Уборка снега</t>
  </si>
  <si>
    <t>Комплексное благоустройство</t>
  </si>
  <si>
    <t>Поступление в образовательные организации</t>
  </si>
  <si>
    <t>2.9.</t>
  </si>
  <si>
    <t>Информатизационные системы</t>
  </si>
  <si>
    <t>Внеочердное обеспечение жильем</t>
  </si>
  <si>
    <t>Приобретение и прекращение права собственности</t>
  </si>
  <si>
    <t>Территории общего пользования</t>
  </si>
  <si>
    <t>5.2.8.</t>
  </si>
  <si>
    <t>5.2.9.</t>
  </si>
  <si>
    <t>Нежилые помещения</t>
  </si>
  <si>
    <t>Арендные отношения в области землепользования</t>
  </si>
  <si>
    <t>5.2.10.</t>
  </si>
  <si>
    <t>Коммерческий найм жил. Помещения</t>
  </si>
  <si>
    <t>5.1.13.</t>
  </si>
  <si>
    <t>4.4.</t>
  </si>
  <si>
    <t>1.9.</t>
  </si>
  <si>
    <t>Глава города Югорска</t>
  </si>
  <si>
    <t>А.Ю. Харлов</t>
  </si>
  <si>
    <t>Личный прием долж. Лицами</t>
  </si>
  <si>
    <t>5.2.11.</t>
  </si>
  <si>
    <t>5.1.14.</t>
  </si>
  <si>
    <t>5.2.12.</t>
  </si>
  <si>
    <t>Подключение индивидуальных жилых домов к центрялизованным сетям</t>
  </si>
  <si>
    <t>5.1.15.</t>
  </si>
  <si>
    <t>Несанкционированная свалка, биоотходы</t>
  </si>
  <si>
    <t>2.10.</t>
  </si>
  <si>
    <t>Образовательные стандарты, требования к образ. Процессу</t>
  </si>
  <si>
    <t>3.14.</t>
  </si>
  <si>
    <t>3.15.</t>
  </si>
  <si>
    <t>Защита прав на землю и расмотрение зем. Споров</t>
  </si>
  <si>
    <t>5.1.16.</t>
  </si>
  <si>
    <t>Коммерческий найм жилого помещения</t>
  </si>
  <si>
    <t>2023 год</t>
  </si>
  <si>
    <t>2024 год</t>
  </si>
  <si>
    <t>Деятельность в сфере культуры и спорта</t>
  </si>
  <si>
    <t>Государственные жилищные сертификаты</t>
  </si>
  <si>
    <t>Газификация поселений</t>
  </si>
  <si>
    <t>Обращение с ТКО</t>
  </si>
  <si>
    <t>Нарушение сроков и порядок предоставления мун. Услуг</t>
  </si>
  <si>
    <t>Деятельность испол.распорядительных органов</t>
  </si>
  <si>
    <t>Заработная плата, системы оплаты</t>
  </si>
  <si>
    <t>Предприятия бытового обслуживания</t>
  </si>
  <si>
    <t>Назначение пенсии</t>
  </si>
  <si>
    <t>Оплата ЖКХ</t>
  </si>
  <si>
    <t>Коллективно садовое и огородничество (озеленение)</t>
  </si>
  <si>
    <t>Деятельость в сфере торговли</t>
  </si>
  <si>
    <t>Порядок призыва</t>
  </si>
  <si>
    <t>Ответственность за нарушение законодательства</t>
  </si>
  <si>
    <t>Организация условий мест для детского досуга</t>
  </si>
  <si>
    <t>Права и обязанности родителей и детей</t>
  </si>
  <si>
    <t>Условия проживания в связи со строительством</t>
  </si>
  <si>
    <t>Предоставление субсидии</t>
  </si>
  <si>
    <t>Оказание услуг в электронном виде</t>
  </si>
  <si>
    <t>Приборы учета</t>
  </si>
  <si>
    <t>Задолженность по налогам</t>
  </si>
  <si>
    <t>Крамаренко Вера Викторовна</t>
  </si>
  <si>
    <t xml:space="preserve">ИНФОРМАЦИЯ
О КОЛИЧЕСТВЕ И ХАРАКТЕРЕ ОБРАЩЕНИЙ ГРАЖДАН,                                   ПОСТУПИВШИХ В АДМИНИСТРАЦИИ ГОРОДА ЮГОРСКА
ЗА 1 КВАРТАЛ 2024 ГОДА
</t>
  </si>
  <si>
    <r>
      <t>ИНФОРМАЦИЯ
О ВОПРОСАХ, СОДЕРЖАЩИХСЯ В ОБРАЩЕНИЯХ ГРАЖДАН,                                                                   В АДМИНИСТРАЦИЮ ГОРОДА ЮГОРСКА
ЗА 1 КВАРТАЛ 2024 ГОДА</t>
    </r>
    <r>
      <rPr>
        <b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</si>
</sst>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6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2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4" fillId="32" borderId="16" xfId="0" applyFont="1" applyFill="1" applyBorder="1" applyAlignment="1">
      <alignment vertical="top" wrapText="1"/>
    </xf>
    <xf numFmtId="0" fontId="7" fillId="0" borderId="16" xfId="0" applyFont="1" applyBorder="1" applyAlignment="1">
      <alignment/>
    </xf>
    <xf numFmtId="0" fontId="5" fillId="32" borderId="17" xfId="0" applyFont="1" applyFill="1" applyBorder="1" applyAlignment="1">
      <alignment vertical="top" wrapText="1"/>
    </xf>
    <xf numFmtId="0" fontId="5" fillId="32" borderId="18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5" fillId="32" borderId="10" xfId="0" applyFont="1" applyFill="1" applyBorder="1" applyAlignment="1">
      <alignment horizontal="center" vertical="top" wrapText="1"/>
    </xf>
    <xf numFmtId="1" fontId="15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" fontId="13" fillId="32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1" fontId="13" fillId="33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vertical="top" wrapText="1"/>
    </xf>
    <xf numFmtId="1" fontId="13" fillId="34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center" vertical="top" wrapText="1"/>
    </xf>
    <xf numFmtId="0" fontId="21" fillId="32" borderId="10" xfId="0" applyFont="1" applyFill="1" applyBorder="1" applyAlignment="1">
      <alignment horizontal="left" vertical="top" wrapText="1"/>
    </xf>
    <xf numFmtId="0" fontId="21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0" fontId="21" fillId="32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vertical="top" wrapText="1"/>
    </xf>
    <xf numFmtId="0" fontId="22" fillId="32" borderId="12" xfId="0" applyFont="1" applyFill="1" applyBorder="1" applyAlignment="1">
      <alignment horizontal="center" vertical="top" wrapText="1"/>
    </xf>
    <xf numFmtId="0" fontId="22" fillId="32" borderId="11" xfId="0" applyFont="1" applyFill="1" applyBorder="1" applyAlignment="1">
      <alignment horizontal="center" vertical="top" wrapText="1"/>
    </xf>
    <xf numFmtId="0" fontId="22" fillId="33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7" fontId="23" fillId="32" borderId="10" xfId="0" applyNumberFormat="1" applyFont="1" applyFill="1" applyBorder="1" applyAlignment="1">
      <alignment horizontal="center" vertical="center" wrapText="1"/>
    </xf>
    <xf numFmtId="0" fontId="22" fillId="32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top" wrapText="1"/>
    </xf>
    <xf numFmtId="0" fontId="25" fillId="33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5" fillId="32" borderId="19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16" fontId="3" fillId="0" borderId="13" xfId="0" applyNumberFormat="1" applyFont="1" applyBorder="1" applyAlignment="1">
      <alignment horizontal="center" vertical="top" wrapText="1"/>
    </xf>
    <xf numFmtId="16" fontId="3" fillId="0" borderId="11" xfId="0" applyNumberFormat="1" applyFont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0" fillId="32" borderId="15" xfId="0" applyFont="1" applyFill="1" applyBorder="1" applyAlignment="1">
      <alignment horizontal="center" vertical="top" wrapText="1"/>
    </xf>
    <xf numFmtId="16" fontId="5" fillId="32" borderId="13" xfId="0" applyNumberFormat="1" applyFont="1" applyFill="1" applyBorder="1" applyAlignment="1">
      <alignment horizontal="center" vertical="top" wrapText="1"/>
    </xf>
    <xf numFmtId="16" fontId="5" fillId="32" borderId="16" xfId="0" applyNumberFormat="1" applyFont="1" applyFill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top" wrapText="1"/>
    </xf>
    <xf numFmtId="16" fontId="2" fillId="32" borderId="13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2" fillId="32" borderId="12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3" fillId="32" borderId="10" xfId="0" applyNumberFormat="1" applyFont="1" applyFill="1" applyBorder="1" applyAlignment="1">
      <alignment vertical="top" wrapText="1"/>
    </xf>
    <xf numFmtId="0" fontId="27" fillId="0" borderId="0" xfId="0" applyFont="1" applyAlignment="1">
      <alignment/>
    </xf>
    <xf numFmtId="0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top" wrapText="1"/>
    </xf>
    <xf numFmtId="0" fontId="25" fillId="0" borderId="10" xfId="0" applyNumberFormat="1" applyFont="1" applyBorder="1" applyAlignment="1">
      <alignment horizontal="center" vertical="center"/>
    </xf>
    <xf numFmtId="0" fontId="23" fillId="32" borderId="14" xfId="0" applyNumberFormat="1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vertical="top" wrapText="1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4" fillId="32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2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0" borderId="11" xfId="0" applyFont="1" applyBorder="1" applyAlignment="1">
      <alignment horizontal="center" vertical="center" wrapText="1"/>
    </xf>
    <xf numFmtId="0" fontId="4" fillId="32" borderId="22" xfId="0" applyFont="1" applyFill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20" fillId="32" borderId="10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20" fillId="32" borderId="10" xfId="0" applyFont="1" applyFill="1" applyBorder="1" applyAlignment="1">
      <alignment horizontal="center" vertical="top" wrapText="1"/>
    </xf>
    <xf numFmtId="0" fontId="20" fillId="32" borderId="12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0" fillId="32" borderId="15" xfId="0" applyFont="1" applyFill="1" applyBorder="1" applyAlignment="1">
      <alignment horizontal="center" vertical="top" wrapText="1"/>
    </xf>
    <xf numFmtId="0" fontId="20" fillId="32" borderId="19" xfId="0" applyFont="1" applyFill="1" applyBorder="1" applyAlignment="1">
      <alignment horizontal="center" vertical="top" wrapText="1"/>
    </xf>
    <xf numFmtId="0" fontId="20" fillId="32" borderId="16" xfId="0" applyFont="1" applyFill="1" applyBorder="1" applyAlignment="1">
      <alignment horizontal="center" vertical="top" wrapText="1"/>
    </xf>
    <xf numFmtId="0" fontId="20" fillId="32" borderId="0" xfId="0" applyFont="1" applyFill="1" applyBorder="1" applyAlignment="1">
      <alignment horizontal="center" vertical="top" wrapText="1"/>
    </xf>
    <xf numFmtId="176" fontId="6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top" wrapText="1"/>
    </xf>
    <xf numFmtId="176" fontId="6" fillId="35" borderId="12" xfId="0" applyNumberFormat="1" applyFont="1" applyFill="1" applyBorder="1" applyAlignment="1">
      <alignment horizontal="center" vertical="center" wrapText="1"/>
    </xf>
    <xf numFmtId="176" fontId="3" fillId="35" borderId="12" xfId="0" applyNumberFormat="1" applyFont="1" applyFill="1" applyBorder="1" applyAlignment="1">
      <alignment horizontal="center" vertical="center" wrapText="1"/>
    </xf>
    <xf numFmtId="176" fontId="3" fillId="35" borderId="10" xfId="0" applyNumberFormat="1" applyFont="1" applyFill="1" applyBorder="1" applyAlignment="1">
      <alignment horizontal="center" vertical="center" wrapText="1"/>
    </xf>
    <xf numFmtId="176" fontId="3" fillId="35" borderId="10" xfId="0" applyNumberFormat="1" applyFont="1" applyFill="1" applyBorder="1" applyAlignment="1">
      <alignment horizontal="center" wrapText="1"/>
    </xf>
    <xf numFmtId="176" fontId="3" fillId="35" borderId="10" xfId="0" applyNumberFormat="1" applyFont="1" applyFill="1" applyBorder="1" applyAlignment="1">
      <alignment horizontal="center" vertical="top" wrapText="1"/>
    </xf>
    <xf numFmtId="176" fontId="18" fillId="35" borderId="10" xfId="0" applyNumberFormat="1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wrapText="1"/>
    </xf>
    <xf numFmtId="0" fontId="18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vertical="center" wrapText="1"/>
    </xf>
    <xf numFmtId="0" fontId="19" fillId="35" borderId="11" xfId="0" applyFont="1" applyFill="1" applyBorder="1" applyAlignment="1">
      <alignment vertical="center" wrapText="1"/>
    </xf>
    <xf numFmtId="176" fontId="3" fillId="35" borderId="11" xfId="0" applyNumberFormat="1" applyFont="1" applyFill="1" applyBorder="1" applyAlignment="1">
      <alignment horizontal="center" vertical="top" wrapText="1"/>
    </xf>
    <xf numFmtId="176" fontId="3" fillId="35" borderId="12" xfId="0" applyNumberFormat="1" applyFont="1" applyFill="1" applyBorder="1" applyAlignment="1">
      <alignment horizontal="center" vertical="top" wrapText="1"/>
    </xf>
    <xf numFmtId="176" fontId="18" fillId="35" borderId="12" xfId="0" applyNumberFormat="1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vertical="center"/>
    </xf>
    <xf numFmtId="176" fontId="18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24</xdr:row>
      <xdr:rowOff>85725</xdr:rowOff>
    </xdr:from>
    <xdr:to>
      <xdr:col>1</xdr:col>
      <xdr:colOff>104775</xdr:colOff>
      <xdr:row>24</xdr:row>
      <xdr:rowOff>95250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581025" y="5867400"/>
          <a:ext cx="66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view="pageBreakPreview" zoomScaleSheetLayoutView="100" zoomScalePageLayoutView="0" workbookViewId="0" topLeftCell="A20">
      <selection activeCell="F29" sqref="F29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1.625" style="0" customWidth="1"/>
    <col min="4" max="4" width="11.125" style="0" customWidth="1"/>
    <col min="5" max="5" width="11.75390625" style="0" customWidth="1"/>
    <col min="6" max="6" width="13.875" style="0" customWidth="1"/>
  </cols>
  <sheetData>
    <row r="1" ht="13.5" customHeight="1">
      <c r="F1" s="1" t="s">
        <v>17</v>
      </c>
    </row>
    <row r="2" spans="1:6" ht="12.75" customHeight="1">
      <c r="A2" s="120" t="s">
        <v>249</v>
      </c>
      <c r="B2" s="120"/>
      <c r="C2" s="120"/>
      <c r="D2" s="120"/>
      <c r="E2" s="120"/>
      <c r="F2" s="120"/>
    </row>
    <row r="3" spans="1:6" ht="12.75" customHeight="1">
      <c r="A3" s="120"/>
      <c r="B3" s="120"/>
      <c r="C3" s="120"/>
      <c r="D3" s="120"/>
      <c r="E3" s="120"/>
      <c r="F3" s="120"/>
    </row>
    <row r="4" spans="1:6" ht="12.75" customHeight="1">
      <c r="A4" s="120"/>
      <c r="B4" s="120"/>
      <c r="C4" s="120"/>
      <c r="D4" s="120"/>
      <c r="E4" s="120"/>
      <c r="F4" s="120"/>
    </row>
    <row r="5" spans="1:6" ht="12.75" customHeight="1">
      <c r="A5" s="120"/>
      <c r="B5" s="120"/>
      <c r="C5" s="120"/>
      <c r="D5" s="120"/>
      <c r="E5" s="120"/>
      <c r="F5" s="120"/>
    </row>
    <row r="6" spans="1:6" ht="12.75" customHeight="1">
      <c r="A6" s="120"/>
      <c r="B6" s="120"/>
      <c r="C6" s="120"/>
      <c r="D6" s="120"/>
      <c r="E6" s="120"/>
      <c r="F6" s="120"/>
    </row>
    <row r="7" spans="1:6" ht="15.75" customHeight="1">
      <c r="A7" s="120"/>
      <c r="B7" s="120"/>
      <c r="C7" s="120"/>
      <c r="D7" s="120"/>
      <c r="E7" s="120"/>
      <c r="F7" s="120"/>
    </row>
    <row r="8" spans="1:6" ht="15.75" customHeight="1">
      <c r="A8" s="121"/>
      <c r="B8" s="121"/>
      <c r="C8" s="121"/>
      <c r="D8" s="121"/>
      <c r="E8" s="121"/>
      <c r="F8" s="121"/>
    </row>
    <row r="9" spans="1:6" ht="47.25" customHeight="1">
      <c r="A9" s="94" t="s">
        <v>18</v>
      </c>
      <c r="B9" s="126" t="s">
        <v>0</v>
      </c>
      <c r="C9" s="122" t="s">
        <v>166</v>
      </c>
      <c r="D9" s="122" t="s">
        <v>225</v>
      </c>
      <c r="E9" s="122" t="s">
        <v>226</v>
      </c>
      <c r="F9" s="67" t="s">
        <v>1</v>
      </c>
    </row>
    <row r="10" spans="1:6" ht="14.25">
      <c r="A10" s="95"/>
      <c r="B10" s="126"/>
      <c r="C10" s="123"/>
      <c r="D10" s="123"/>
      <c r="E10" s="130"/>
      <c r="F10" s="68" t="s">
        <v>2</v>
      </c>
    </row>
    <row r="11" spans="1:6" ht="16.5">
      <c r="A11" s="2" t="s">
        <v>3</v>
      </c>
      <c r="B11" s="3">
        <v>2</v>
      </c>
      <c r="C11" s="4">
        <v>3</v>
      </c>
      <c r="D11" s="4">
        <v>4</v>
      </c>
      <c r="E11" s="92">
        <v>5</v>
      </c>
      <c r="F11" s="5">
        <v>6</v>
      </c>
    </row>
    <row r="12" spans="1:6" ht="49.5" customHeight="1">
      <c r="A12" s="112" t="s">
        <v>4</v>
      </c>
      <c r="B12" s="131" t="s">
        <v>74</v>
      </c>
      <c r="C12" s="79">
        <v>149</v>
      </c>
      <c r="D12" s="41">
        <v>161</v>
      </c>
      <c r="E12" s="41">
        <v>212</v>
      </c>
      <c r="F12" s="146">
        <f>E12/D12*100</f>
        <v>131.67701863354037</v>
      </c>
    </row>
    <row r="13" spans="1:6" ht="12.75" customHeight="1" hidden="1">
      <c r="A13" s="129"/>
      <c r="B13" s="131"/>
      <c r="C13" s="91"/>
      <c r="D13" s="41"/>
      <c r="E13" s="41"/>
      <c r="F13" s="147"/>
    </row>
    <row r="14" spans="1:6" ht="35.25" customHeight="1">
      <c r="A14" s="112" t="s">
        <v>5</v>
      </c>
      <c r="B14" s="109" t="s">
        <v>75</v>
      </c>
      <c r="C14" s="41">
        <v>154</v>
      </c>
      <c r="D14" s="41">
        <v>181</v>
      </c>
      <c r="E14" s="41">
        <v>225</v>
      </c>
      <c r="F14" s="148">
        <v>124.03</v>
      </c>
    </row>
    <row r="15" spans="1:6" ht="16.5">
      <c r="A15" s="113"/>
      <c r="B15" s="8" t="s">
        <v>19</v>
      </c>
      <c r="C15" s="41">
        <v>65</v>
      </c>
      <c r="D15" s="41">
        <v>58</v>
      </c>
      <c r="E15" s="41">
        <v>81</v>
      </c>
      <c r="F15" s="149">
        <v>139.6</v>
      </c>
    </row>
    <row r="16" spans="1:6" ht="16.5">
      <c r="A16" s="113"/>
      <c r="B16" s="65" t="s">
        <v>73</v>
      </c>
      <c r="C16" s="91">
        <v>65</v>
      </c>
      <c r="D16" s="41">
        <v>62</v>
      </c>
      <c r="E16" s="41">
        <v>104</v>
      </c>
      <c r="F16" s="149">
        <v>153.2</v>
      </c>
    </row>
    <row r="17" spans="1:6" ht="16.5">
      <c r="A17" s="114"/>
      <c r="B17" s="65" t="s">
        <v>86</v>
      </c>
      <c r="C17" s="91">
        <v>18</v>
      </c>
      <c r="D17" s="41">
        <v>41</v>
      </c>
      <c r="E17" s="41">
        <v>27</v>
      </c>
      <c r="F17" s="149">
        <v>87.8</v>
      </c>
    </row>
    <row r="18" spans="1:6" ht="16.5">
      <c r="A18" s="112" t="s">
        <v>146</v>
      </c>
      <c r="B18" s="8" t="s">
        <v>6</v>
      </c>
      <c r="C18" s="39"/>
      <c r="D18" s="41"/>
      <c r="E18" s="41"/>
      <c r="F18" s="150"/>
    </row>
    <row r="19" spans="1:6" ht="16.5">
      <c r="A19" s="129"/>
      <c r="B19" s="8" t="s">
        <v>40</v>
      </c>
      <c r="C19" s="79">
        <v>149</v>
      </c>
      <c r="D19" s="41">
        <v>161</v>
      </c>
      <c r="E19" s="41">
        <v>212</v>
      </c>
      <c r="F19" s="151">
        <f>E19/D19*100</f>
        <v>131.67701863354037</v>
      </c>
    </row>
    <row r="20" spans="1:6" ht="16.5">
      <c r="A20" s="129"/>
      <c r="B20" s="8" t="s">
        <v>20</v>
      </c>
      <c r="C20" s="79">
        <v>149</v>
      </c>
      <c r="D20" s="41">
        <v>161</v>
      </c>
      <c r="E20" s="41">
        <v>212</v>
      </c>
      <c r="F20" s="151">
        <f>E20/D20*100</f>
        <v>131.67701863354037</v>
      </c>
    </row>
    <row r="21" spans="1:6" ht="35.25" customHeight="1">
      <c r="A21" s="129"/>
      <c r="B21" s="8" t="s">
        <v>21</v>
      </c>
      <c r="C21" s="79">
        <v>0</v>
      </c>
      <c r="D21" s="41">
        <v>0</v>
      </c>
      <c r="E21" s="41">
        <v>0</v>
      </c>
      <c r="F21" s="152">
        <v>0</v>
      </c>
    </row>
    <row r="22" spans="1:6" ht="16.5">
      <c r="A22" s="129"/>
      <c r="B22" s="8" t="s">
        <v>22</v>
      </c>
      <c r="C22" s="79">
        <v>7</v>
      </c>
      <c r="D22" s="41">
        <v>9</v>
      </c>
      <c r="E22" s="41">
        <v>10</v>
      </c>
      <c r="F22" s="152">
        <f>E22/D22*100</f>
        <v>111.11111111111111</v>
      </c>
    </row>
    <row r="23" spans="1:6" ht="16.5">
      <c r="A23" s="129"/>
      <c r="B23" s="8" t="s">
        <v>23</v>
      </c>
      <c r="C23" s="79">
        <v>1</v>
      </c>
      <c r="D23" s="41">
        <v>1</v>
      </c>
      <c r="E23" s="41">
        <v>1</v>
      </c>
      <c r="F23" s="152">
        <v>100</v>
      </c>
    </row>
    <row r="24" spans="1:6" ht="16.5">
      <c r="A24" s="129"/>
      <c r="B24" s="58" t="s">
        <v>41</v>
      </c>
      <c r="C24" s="41">
        <v>0</v>
      </c>
      <c r="D24" s="41">
        <v>0</v>
      </c>
      <c r="E24" s="41">
        <v>0</v>
      </c>
      <c r="F24" s="153">
        <v>0</v>
      </c>
    </row>
    <row r="25" spans="1:6" ht="16.5">
      <c r="A25" s="129"/>
      <c r="B25" s="58" t="s">
        <v>143</v>
      </c>
      <c r="C25" s="79">
        <v>39</v>
      </c>
      <c r="D25" s="41">
        <v>35</v>
      </c>
      <c r="E25" s="41">
        <v>62</v>
      </c>
      <c r="F25" s="152">
        <f>E25/D25*100</f>
        <v>177.14285714285714</v>
      </c>
    </row>
    <row r="26" spans="1:6" ht="16.5">
      <c r="A26" s="129"/>
      <c r="B26" s="58" t="s">
        <v>144</v>
      </c>
      <c r="C26" s="79">
        <v>18</v>
      </c>
      <c r="D26" s="41">
        <v>17</v>
      </c>
      <c r="E26" s="41">
        <v>31</v>
      </c>
      <c r="F26" s="152">
        <f>E26/D26*100</f>
        <v>182.35294117647058</v>
      </c>
    </row>
    <row r="27" spans="1:6" ht="17.25" customHeight="1">
      <c r="A27" s="132"/>
      <c r="B27" s="58" t="s">
        <v>145</v>
      </c>
      <c r="C27" s="79">
        <v>21</v>
      </c>
      <c r="D27" s="41">
        <v>18</v>
      </c>
      <c r="E27" s="41">
        <v>31</v>
      </c>
      <c r="F27" s="152">
        <f>E27/D27*100</f>
        <v>172.22222222222223</v>
      </c>
    </row>
    <row r="28" spans="1:6" ht="56.25" customHeight="1">
      <c r="A28" s="59" t="s">
        <v>147</v>
      </c>
      <c r="B28" s="66" t="s">
        <v>88</v>
      </c>
      <c r="C28" s="79">
        <v>379</v>
      </c>
      <c r="D28" s="41">
        <v>246</v>
      </c>
      <c r="E28" s="41">
        <v>269</v>
      </c>
      <c r="F28" s="152">
        <v>109.3</v>
      </c>
    </row>
    <row r="29" spans="1:6" ht="33">
      <c r="A29" s="47" t="s">
        <v>148</v>
      </c>
      <c r="B29" s="6" t="s">
        <v>24</v>
      </c>
      <c r="C29" s="79">
        <v>1</v>
      </c>
      <c r="D29" s="41">
        <v>0</v>
      </c>
      <c r="E29" s="41">
        <v>0</v>
      </c>
      <c r="F29" s="152">
        <v>0</v>
      </c>
    </row>
    <row r="30" spans="1:6" ht="16.5">
      <c r="A30" s="127" t="s">
        <v>13</v>
      </c>
      <c r="B30" s="6" t="s">
        <v>9</v>
      </c>
      <c r="C30" s="48"/>
      <c r="D30" s="41"/>
      <c r="E30" s="41"/>
      <c r="F30" s="154"/>
    </row>
    <row r="31" spans="1:6" ht="16.5">
      <c r="A31" s="128"/>
      <c r="B31" s="11" t="s">
        <v>159</v>
      </c>
      <c r="C31" s="41">
        <v>0</v>
      </c>
      <c r="D31" s="41">
        <v>0</v>
      </c>
      <c r="E31" s="41">
        <v>0</v>
      </c>
      <c r="F31" s="154">
        <v>0</v>
      </c>
    </row>
    <row r="32" spans="1:6" ht="16.5">
      <c r="A32" s="9"/>
      <c r="B32" s="12" t="s">
        <v>25</v>
      </c>
      <c r="C32" s="40">
        <v>1</v>
      </c>
      <c r="D32" s="41">
        <v>1</v>
      </c>
      <c r="E32" s="41">
        <v>0</v>
      </c>
      <c r="F32" s="155">
        <f>E32/D32*100</f>
        <v>0</v>
      </c>
    </row>
    <row r="33" spans="1:6" ht="16.5">
      <c r="A33" s="9"/>
      <c r="B33" s="12" t="s">
        <v>26</v>
      </c>
      <c r="C33" s="40">
        <v>1</v>
      </c>
      <c r="D33" s="41">
        <v>4</v>
      </c>
      <c r="E33" s="41">
        <v>8</v>
      </c>
      <c r="F33" s="155">
        <f>E33/D33*100</f>
        <v>200</v>
      </c>
    </row>
    <row r="34" spans="1:6" ht="16.5">
      <c r="A34" s="9"/>
      <c r="B34" s="12" t="s">
        <v>27</v>
      </c>
      <c r="C34" s="41">
        <v>0</v>
      </c>
      <c r="D34" s="41">
        <v>1</v>
      </c>
      <c r="E34" s="41">
        <v>0</v>
      </c>
      <c r="F34" s="148">
        <v>0</v>
      </c>
    </row>
    <row r="35" spans="1:6" ht="16.5">
      <c r="A35" s="9"/>
      <c r="B35" s="12" t="s">
        <v>28</v>
      </c>
      <c r="C35" s="40">
        <v>2</v>
      </c>
      <c r="D35" s="41">
        <v>0</v>
      </c>
      <c r="E35" s="41">
        <v>0</v>
      </c>
      <c r="F35" s="155">
        <v>0</v>
      </c>
    </row>
    <row r="36" spans="1:6" ht="16.5">
      <c r="A36" s="9"/>
      <c r="B36" s="12" t="s">
        <v>29</v>
      </c>
      <c r="C36" s="40">
        <v>0</v>
      </c>
      <c r="D36" s="41">
        <v>0</v>
      </c>
      <c r="E36" s="41">
        <v>0</v>
      </c>
      <c r="F36" s="155">
        <v>0</v>
      </c>
    </row>
    <row r="37" spans="1:6" ht="16.5">
      <c r="A37" s="9"/>
      <c r="B37" s="12" t="s">
        <v>30</v>
      </c>
      <c r="C37" s="41">
        <v>0</v>
      </c>
      <c r="D37" s="41">
        <v>0</v>
      </c>
      <c r="E37" s="41">
        <v>0</v>
      </c>
      <c r="F37" s="148">
        <v>0</v>
      </c>
    </row>
    <row r="38" spans="1:6" ht="16.5">
      <c r="A38" s="9"/>
      <c r="B38" s="12" t="s">
        <v>135</v>
      </c>
      <c r="C38" s="41">
        <v>2</v>
      </c>
      <c r="D38" s="41">
        <v>1</v>
      </c>
      <c r="E38" s="41">
        <v>0</v>
      </c>
      <c r="F38" s="148">
        <v>0</v>
      </c>
    </row>
    <row r="39" spans="1:6" ht="16.5">
      <c r="A39" s="9"/>
      <c r="B39" s="12" t="s">
        <v>31</v>
      </c>
      <c r="C39" s="40"/>
      <c r="D39" s="41"/>
      <c r="E39" s="41"/>
      <c r="F39" s="155"/>
    </row>
    <row r="40" spans="1:6" ht="16.5">
      <c r="A40" s="9"/>
      <c r="B40" s="12" t="s">
        <v>12</v>
      </c>
      <c r="C40" s="41"/>
      <c r="D40" s="41"/>
      <c r="E40" s="41"/>
      <c r="F40" s="148"/>
    </row>
    <row r="41" spans="1:6" ht="16.5">
      <c r="A41" s="9"/>
      <c r="B41" s="12" t="s">
        <v>160</v>
      </c>
      <c r="C41" s="41"/>
      <c r="D41" s="41"/>
      <c r="E41" s="41"/>
      <c r="F41" s="148"/>
    </row>
    <row r="42" spans="1:6" ht="16.5">
      <c r="A42" s="9"/>
      <c r="B42" s="8" t="s">
        <v>32</v>
      </c>
      <c r="C42" s="43">
        <f>C32+C33+C34+C35+C36+C37+C38+C39+C40+C41</f>
        <v>6</v>
      </c>
      <c r="D42" s="78">
        <v>7</v>
      </c>
      <c r="E42" s="78">
        <v>8</v>
      </c>
      <c r="F42" s="156">
        <f>E42/D42*100</f>
        <v>114.28571428571428</v>
      </c>
    </row>
    <row r="43" spans="1:6" ht="16.5">
      <c r="A43" s="7"/>
      <c r="B43" s="13" t="s">
        <v>33</v>
      </c>
      <c r="C43" s="40">
        <f>C12-C42</f>
        <v>143</v>
      </c>
      <c r="D43" s="41">
        <v>154</v>
      </c>
      <c r="E43" s="41">
        <v>261</v>
      </c>
      <c r="F43" s="155">
        <f>E43/D43*100</f>
        <v>169.4805194805195</v>
      </c>
    </row>
    <row r="44" spans="1:6" ht="16.5">
      <c r="A44" s="14" t="s">
        <v>10</v>
      </c>
      <c r="B44" s="15" t="s">
        <v>11</v>
      </c>
      <c r="C44" s="93">
        <v>3</v>
      </c>
      <c r="D44" s="41">
        <v>4</v>
      </c>
      <c r="E44" s="41">
        <v>5</v>
      </c>
      <c r="F44" s="157">
        <v>6</v>
      </c>
    </row>
    <row r="45" spans="1:6" ht="33">
      <c r="A45" s="10" t="s">
        <v>15</v>
      </c>
      <c r="B45" s="16" t="s">
        <v>76</v>
      </c>
      <c r="C45" s="115">
        <v>10</v>
      </c>
      <c r="D45" s="115">
        <v>12</v>
      </c>
      <c r="E45" s="115">
        <v>13</v>
      </c>
      <c r="F45" s="158">
        <v>108.3</v>
      </c>
    </row>
    <row r="46" spans="1:6" ht="33">
      <c r="A46" s="18"/>
      <c r="B46" s="17" t="s">
        <v>89</v>
      </c>
      <c r="C46" s="116"/>
      <c r="D46" s="124"/>
      <c r="E46" s="124"/>
      <c r="F46" s="159"/>
    </row>
    <row r="47" spans="1:6" ht="16.5">
      <c r="A47" s="18"/>
      <c r="B47" s="19" t="s">
        <v>14</v>
      </c>
      <c r="C47" s="117"/>
      <c r="D47" s="125"/>
      <c r="E47" s="125"/>
      <c r="F47" s="160"/>
    </row>
    <row r="48" spans="1:6" ht="16.5">
      <c r="A48" s="87" t="s">
        <v>156</v>
      </c>
      <c r="B48" s="12" t="s">
        <v>77</v>
      </c>
      <c r="C48" s="91">
        <v>3</v>
      </c>
      <c r="D48" s="41">
        <v>6</v>
      </c>
      <c r="E48" s="41">
        <v>4</v>
      </c>
      <c r="F48" s="161">
        <f>E48/D48*100</f>
        <v>66.66666666666666</v>
      </c>
    </row>
    <row r="49" spans="1:6" ht="16.5">
      <c r="A49" s="87" t="s">
        <v>157</v>
      </c>
      <c r="B49" s="20" t="s">
        <v>87</v>
      </c>
      <c r="C49" s="79">
        <v>1</v>
      </c>
      <c r="D49" s="41">
        <v>2</v>
      </c>
      <c r="E49" s="41">
        <v>1</v>
      </c>
      <c r="F49" s="162">
        <v>200</v>
      </c>
    </row>
    <row r="50" spans="1:6" ht="33">
      <c r="A50" s="88" t="s">
        <v>158</v>
      </c>
      <c r="B50" s="13" t="s">
        <v>171</v>
      </c>
      <c r="C50" s="79">
        <v>5</v>
      </c>
      <c r="D50" s="41">
        <v>4</v>
      </c>
      <c r="E50" s="41">
        <v>8</v>
      </c>
      <c r="F50" s="162">
        <f>E50/D50*100</f>
        <v>200</v>
      </c>
    </row>
    <row r="51" spans="1:6" ht="33">
      <c r="A51" s="88" t="s">
        <v>170</v>
      </c>
      <c r="B51" s="21" t="s">
        <v>79</v>
      </c>
      <c r="C51" s="79">
        <v>1</v>
      </c>
      <c r="D51" s="41">
        <v>0</v>
      </c>
      <c r="E51" s="41">
        <v>0</v>
      </c>
      <c r="F51" s="152">
        <v>0</v>
      </c>
    </row>
    <row r="52" spans="1:6" ht="33">
      <c r="A52" s="86" t="s">
        <v>149</v>
      </c>
      <c r="B52" s="16" t="s">
        <v>16</v>
      </c>
      <c r="C52" s="115">
        <v>21</v>
      </c>
      <c r="D52" s="115">
        <v>44</v>
      </c>
      <c r="E52" s="115">
        <v>31</v>
      </c>
      <c r="F52" s="163">
        <f>E52/D52*100</f>
        <v>70.45454545454545</v>
      </c>
    </row>
    <row r="53" spans="1:6" ht="16.5">
      <c r="A53" s="89"/>
      <c r="B53" s="19" t="s">
        <v>14</v>
      </c>
      <c r="C53" s="117"/>
      <c r="D53" s="125"/>
      <c r="E53" s="125"/>
      <c r="F53" s="164"/>
    </row>
    <row r="54" spans="1:6" ht="16.5">
      <c r="A54" s="90" t="s">
        <v>155</v>
      </c>
      <c r="B54" s="12" t="s">
        <v>77</v>
      </c>
      <c r="C54" s="91">
        <v>13</v>
      </c>
      <c r="D54" s="41">
        <v>38</v>
      </c>
      <c r="E54" s="41">
        <v>21</v>
      </c>
      <c r="F54" s="161">
        <f>E54/D54*100</f>
        <v>55.26315789473685</v>
      </c>
    </row>
    <row r="55" spans="1:6" ht="16.5">
      <c r="A55" s="90" t="s">
        <v>131</v>
      </c>
      <c r="B55" s="20" t="s">
        <v>78</v>
      </c>
      <c r="C55" s="41">
        <v>1</v>
      </c>
      <c r="D55" s="41">
        <v>2</v>
      </c>
      <c r="E55" s="41">
        <v>1</v>
      </c>
      <c r="F55" s="155">
        <f>E55/D55*100</f>
        <v>50</v>
      </c>
    </row>
    <row r="56" spans="1:6" ht="36" customHeight="1">
      <c r="A56" s="90" t="s">
        <v>132</v>
      </c>
      <c r="B56" s="77" t="s">
        <v>171</v>
      </c>
      <c r="C56" s="79">
        <v>5</v>
      </c>
      <c r="D56" s="41">
        <v>4</v>
      </c>
      <c r="E56" s="41">
        <v>9</v>
      </c>
      <c r="F56" s="162">
        <f>E56/D56*100</f>
        <v>225</v>
      </c>
    </row>
    <row r="57" spans="1:6" ht="36" customHeight="1">
      <c r="A57" s="90" t="s">
        <v>169</v>
      </c>
      <c r="B57" s="21" t="s">
        <v>79</v>
      </c>
      <c r="C57" s="79">
        <v>2</v>
      </c>
      <c r="D57" s="41">
        <v>0</v>
      </c>
      <c r="E57" s="41">
        <v>0</v>
      </c>
      <c r="F57" s="162">
        <v>0</v>
      </c>
    </row>
    <row r="58" spans="1:6" ht="36" customHeight="1">
      <c r="A58" s="15" t="s">
        <v>150</v>
      </c>
      <c r="B58" s="13" t="s">
        <v>139</v>
      </c>
      <c r="C58" s="78">
        <v>18</v>
      </c>
      <c r="D58" s="78">
        <v>41</v>
      </c>
      <c r="E58" s="78">
        <v>27</v>
      </c>
      <c r="F58" s="165">
        <f>E58/D58*100</f>
        <v>65.85365853658537</v>
      </c>
    </row>
    <row r="59" spans="1:6" ht="18" customHeight="1">
      <c r="A59" s="80" t="s">
        <v>140</v>
      </c>
      <c r="B59" s="12" t="s">
        <v>77</v>
      </c>
      <c r="C59" s="41">
        <v>10</v>
      </c>
      <c r="D59" s="41">
        <v>35</v>
      </c>
      <c r="E59" s="41">
        <v>17</v>
      </c>
      <c r="F59" s="155">
        <f>E59/D59*100</f>
        <v>48.57142857142857</v>
      </c>
    </row>
    <row r="60" spans="1:6" ht="19.5" customHeight="1">
      <c r="A60" s="81" t="s">
        <v>141</v>
      </c>
      <c r="B60" s="20" t="s">
        <v>78</v>
      </c>
      <c r="C60" s="41">
        <v>1</v>
      </c>
      <c r="D60" s="41">
        <v>2</v>
      </c>
      <c r="E60" s="41">
        <v>1</v>
      </c>
      <c r="F60" s="155">
        <f>E60/D60*100</f>
        <v>50</v>
      </c>
    </row>
    <row r="61" spans="1:6" ht="33" customHeight="1">
      <c r="A61" s="81" t="s">
        <v>142</v>
      </c>
      <c r="B61" s="77" t="s">
        <v>171</v>
      </c>
      <c r="C61" s="41">
        <v>5</v>
      </c>
      <c r="D61" s="41">
        <v>4</v>
      </c>
      <c r="E61" s="41">
        <v>9</v>
      </c>
      <c r="F61" s="155">
        <f>E61/D61*100</f>
        <v>225</v>
      </c>
    </row>
    <row r="62" spans="1:6" ht="36" customHeight="1">
      <c r="A62" s="82" t="s">
        <v>168</v>
      </c>
      <c r="B62" s="21" t="s">
        <v>79</v>
      </c>
      <c r="C62" s="41">
        <v>2</v>
      </c>
      <c r="D62" s="41">
        <v>0</v>
      </c>
      <c r="E62" s="41">
        <v>0</v>
      </c>
      <c r="F62" s="155">
        <v>0</v>
      </c>
    </row>
    <row r="63" spans="1:6" ht="51.75" customHeight="1">
      <c r="A63" s="83" t="s">
        <v>151</v>
      </c>
      <c r="B63" s="77" t="s">
        <v>130</v>
      </c>
      <c r="C63" s="78">
        <v>18</v>
      </c>
      <c r="D63" s="78">
        <v>53</v>
      </c>
      <c r="E63" s="78">
        <v>36</v>
      </c>
      <c r="F63" s="165">
        <f>E63/D63*100</f>
        <v>67.9245283018868</v>
      </c>
    </row>
    <row r="64" spans="1:6" ht="16.5" customHeight="1">
      <c r="A64" s="84" t="s">
        <v>152</v>
      </c>
      <c r="B64" s="77" t="s">
        <v>77</v>
      </c>
      <c r="C64" s="41">
        <v>10</v>
      </c>
      <c r="D64" s="41">
        <v>47</v>
      </c>
      <c r="E64" s="41">
        <v>25</v>
      </c>
      <c r="F64" s="155">
        <f>E64/D64*100</f>
        <v>53.191489361702125</v>
      </c>
    </row>
    <row r="65" spans="1:6" ht="17.25" customHeight="1">
      <c r="A65" s="84" t="s">
        <v>153</v>
      </c>
      <c r="B65" s="77" t="s">
        <v>87</v>
      </c>
      <c r="C65" s="41">
        <v>1</v>
      </c>
      <c r="D65" s="41">
        <v>2</v>
      </c>
      <c r="E65" s="41">
        <v>2</v>
      </c>
      <c r="F65" s="155">
        <f>E65/D65*100</f>
        <v>100</v>
      </c>
    </row>
    <row r="66" spans="1:6" ht="35.25" customHeight="1">
      <c r="A66" s="84" t="s">
        <v>154</v>
      </c>
      <c r="B66" s="77" t="s">
        <v>171</v>
      </c>
      <c r="C66" s="41">
        <v>5</v>
      </c>
      <c r="D66" s="41">
        <v>4</v>
      </c>
      <c r="E66" s="41">
        <v>9</v>
      </c>
      <c r="F66" s="155">
        <f>E66/D66*100</f>
        <v>225</v>
      </c>
    </row>
    <row r="67" spans="1:6" ht="37.5" customHeight="1">
      <c r="A67" s="85" t="s">
        <v>167</v>
      </c>
      <c r="B67" s="12" t="s">
        <v>79</v>
      </c>
      <c r="C67" s="41">
        <v>2</v>
      </c>
      <c r="D67" s="41">
        <v>0</v>
      </c>
      <c r="E67" s="41">
        <v>0</v>
      </c>
      <c r="F67" s="153">
        <v>0</v>
      </c>
    </row>
    <row r="68" spans="1:6" ht="18" customHeight="1">
      <c r="A68" s="22"/>
      <c r="B68" s="22"/>
      <c r="C68" s="22"/>
      <c r="D68" s="22"/>
      <c r="E68" s="22"/>
      <c r="F68" s="22"/>
    </row>
    <row r="69" spans="1:6" ht="18" customHeight="1">
      <c r="A69" s="22"/>
      <c r="B69" s="22"/>
      <c r="C69" s="22"/>
      <c r="D69" s="22"/>
      <c r="E69" s="22"/>
      <c r="F69" s="22"/>
    </row>
    <row r="70" spans="1:6" ht="15.75" customHeight="1">
      <c r="A70" s="22"/>
      <c r="B70" s="22"/>
      <c r="C70" s="22"/>
      <c r="D70" s="22"/>
      <c r="E70" s="22"/>
      <c r="F70" s="22"/>
    </row>
    <row r="71" spans="1:6" ht="15" customHeight="1">
      <c r="A71" s="96"/>
      <c r="B71" s="96"/>
      <c r="C71" s="96"/>
      <c r="D71" s="96"/>
      <c r="E71" s="96"/>
      <c r="F71" s="96"/>
    </row>
    <row r="72" spans="1:6" ht="15.75" customHeight="1">
      <c r="A72" s="118" t="s">
        <v>209</v>
      </c>
      <c r="B72" s="118"/>
      <c r="C72" s="96"/>
      <c r="D72" s="119" t="s">
        <v>210</v>
      </c>
      <c r="E72" s="119"/>
      <c r="F72" s="119"/>
    </row>
    <row r="73" spans="1:6" ht="15.75">
      <c r="A73" s="44"/>
      <c r="B73" s="44"/>
      <c r="C73" s="44"/>
      <c r="D73" s="44"/>
      <c r="E73" s="44"/>
      <c r="F73" s="44"/>
    </row>
    <row r="81" spans="1:5" ht="12.75">
      <c r="A81" s="111" t="s">
        <v>42</v>
      </c>
      <c r="B81" s="111"/>
      <c r="C81" s="111"/>
      <c r="D81" s="111"/>
      <c r="E81" s="42"/>
    </row>
    <row r="82" spans="1:6" ht="12.75">
      <c r="A82" s="111" t="s">
        <v>43</v>
      </c>
      <c r="B82" s="111"/>
      <c r="C82" s="111"/>
      <c r="D82" s="111"/>
      <c r="E82" s="111"/>
      <c r="F82" s="111"/>
    </row>
    <row r="83" spans="1:5" ht="12.75">
      <c r="A83" s="42" t="s">
        <v>248</v>
      </c>
      <c r="B83" s="42"/>
      <c r="C83" s="42"/>
      <c r="D83" s="42"/>
      <c r="E83" s="42"/>
    </row>
    <row r="84" spans="1:5" ht="12.75">
      <c r="A84" s="110"/>
      <c r="B84" s="110"/>
      <c r="C84" s="110"/>
      <c r="D84" s="110"/>
      <c r="E84" s="46"/>
    </row>
  </sheetData>
  <sheetProtection/>
  <mergeCells count="24">
    <mergeCell ref="B12:B13"/>
    <mergeCell ref="A18:A27"/>
    <mergeCell ref="C52:C53"/>
    <mergeCell ref="D52:D53"/>
    <mergeCell ref="E52:E53"/>
    <mergeCell ref="F12:F13"/>
    <mergeCell ref="A2:F8"/>
    <mergeCell ref="C9:C10"/>
    <mergeCell ref="E45:E47"/>
    <mergeCell ref="B9:B10"/>
    <mergeCell ref="D9:D10"/>
    <mergeCell ref="A30:A31"/>
    <mergeCell ref="D45:D47"/>
    <mergeCell ref="F45:F47"/>
    <mergeCell ref="A12:A13"/>
    <mergeCell ref="E9:E10"/>
    <mergeCell ref="A84:D84"/>
    <mergeCell ref="A82:F82"/>
    <mergeCell ref="A81:D81"/>
    <mergeCell ref="A14:A17"/>
    <mergeCell ref="C45:C47"/>
    <mergeCell ref="A72:B72"/>
    <mergeCell ref="D72:F72"/>
    <mergeCell ref="F52:F5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view="pageBreakPreview" zoomScale="90" zoomScaleSheetLayoutView="90" zoomScalePageLayoutView="0" workbookViewId="0" topLeftCell="A79">
      <selection activeCell="B2" sqref="B2:F7"/>
    </sheetView>
  </sheetViews>
  <sheetFormatPr defaultColWidth="9.00390625" defaultRowHeight="12.75"/>
  <cols>
    <col min="1" max="1" width="6.75390625" style="23" customWidth="1"/>
    <col min="2" max="2" width="69.25390625" style="24" customWidth="1"/>
    <col min="3" max="3" width="17.375" style="0" customWidth="1"/>
    <col min="4" max="4" width="14.625" style="0" customWidth="1"/>
    <col min="5" max="5" width="17.125" style="0" customWidth="1"/>
    <col min="6" max="6" width="17.25390625" style="0" customWidth="1"/>
    <col min="7" max="7" width="11.625" style="0" customWidth="1"/>
  </cols>
  <sheetData>
    <row r="1" ht="16.5" customHeight="1">
      <c r="G1" s="26" t="s">
        <v>38</v>
      </c>
    </row>
    <row r="2" spans="1:7" s="25" customFormat="1" ht="12.75" customHeight="1">
      <c r="A2" s="27"/>
      <c r="B2" s="134" t="s">
        <v>250</v>
      </c>
      <c r="C2" s="135"/>
      <c r="D2" s="135"/>
      <c r="E2" s="135"/>
      <c r="F2" s="135"/>
      <c r="G2" s="28"/>
    </row>
    <row r="3" spans="1:7" s="25" customFormat="1" ht="12.75" customHeight="1">
      <c r="A3" s="28"/>
      <c r="B3" s="135"/>
      <c r="C3" s="135"/>
      <c r="D3" s="135"/>
      <c r="E3" s="135"/>
      <c r="F3" s="135"/>
      <c r="G3" s="28"/>
    </row>
    <row r="4" spans="1:7" s="25" customFormat="1" ht="12.75" customHeight="1">
      <c r="A4" s="28"/>
      <c r="B4" s="135"/>
      <c r="C4" s="135"/>
      <c r="D4" s="135"/>
      <c r="E4" s="135"/>
      <c r="F4" s="135"/>
      <c r="G4" s="28"/>
    </row>
    <row r="5" spans="1:7" s="25" customFormat="1" ht="12.75" customHeight="1">
      <c r="A5" s="28"/>
      <c r="B5" s="135"/>
      <c r="C5" s="135"/>
      <c r="D5" s="135"/>
      <c r="E5" s="135"/>
      <c r="F5" s="135"/>
      <c r="G5" s="28"/>
    </row>
    <row r="6" spans="1:7" s="25" customFormat="1" ht="12.75" customHeight="1">
      <c r="A6" s="28"/>
      <c r="B6" s="135"/>
      <c r="C6" s="135"/>
      <c r="D6" s="135"/>
      <c r="E6" s="135"/>
      <c r="F6" s="135"/>
      <c r="G6" s="28"/>
    </row>
    <row r="7" spans="1:7" s="25" customFormat="1" ht="72" customHeight="1">
      <c r="A7" s="28"/>
      <c r="B7" s="135"/>
      <c r="C7" s="135"/>
      <c r="D7" s="135"/>
      <c r="E7" s="135"/>
      <c r="F7" s="135"/>
      <c r="G7" s="28"/>
    </row>
    <row r="8" spans="1:7" s="25" customFormat="1" ht="21.75" customHeight="1">
      <c r="A8" s="133" t="s">
        <v>18</v>
      </c>
      <c r="B8" s="136" t="s">
        <v>34</v>
      </c>
      <c r="C8" s="142" t="s">
        <v>80</v>
      </c>
      <c r="D8" s="143"/>
      <c r="E8" s="143"/>
      <c r="F8" s="137" t="s">
        <v>52</v>
      </c>
      <c r="G8" s="136" t="s">
        <v>35</v>
      </c>
    </row>
    <row r="9" spans="1:7" s="25" customFormat="1" ht="8.25" customHeight="1">
      <c r="A9" s="133"/>
      <c r="B9" s="136"/>
      <c r="C9" s="144"/>
      <c r="D9" s="145"/>
      <c r="E9" s="145"/>
      <c r="F9" s="138"/>
      <c r="G9" s="136"/>
    </row>
    <row r="10" spans="1:7" s="25" customFormat="1" ht="61.5" customHeight="1">
      <c r="A10" s="133"/>
      <c r="B10" s="136"/>
      <c r="C10" s="64" t="s">
        <v>83</v>
      </c>
      <c r="D10" s="64" t="s">
        <v>84</v>
      </c>
      <c r="E10" s="64" t="s">
        <v>85</v>
      </c>
      <c r="F10" s="139"/>
      <c r="G10" s="136"/>
    </row>
    <row r="11" spans="1:7" s="37" customFormat="1" ht="21" customHeight="1">
      <c r="A11" s="69" t="s">
        <v>4</v>
      </c>
      <c r="B11" s="50" t="s">
        <v>44</v>
      </c>
      <c r="C11" s="53">
        <f>C12+C13+C14+C15+C16+C17+C18+C19+C20</f>
        <v>4</v>
      </c>
      <c r="D11" s="53">
        <f>D12+D13+D14+D15+D16+D17+D18+D19+D20</f>
        <v>8</v>
      </c>
      <c r="E11" s="53">
        <f>E12+E13+E14+E15+E16+E17+E18+E19</f>
        <v>1</v>
      </c>
      <c r="F11" s="53">
        <f>F12+F13+F14+F15+F16+F17+F18+F19</f>
        <v>2</v>
      </c>
      <c r="G11" s="53">
        <f>C11+D11+F11</f>
        <v>14</v>
      </c>
    </row>
    <row r="12" spans="1:7" s="37" customFormat="1" ht="21" customHeight="1">
      <c r="A12" s="70" t="s">
        <v>36</v>
      </c>
      <c r="B12" s="60" t="s">
        <v>164</v>
      </c>
      <c r="C12" s="32"/>
      <c r="D12" s="32">
        <v>2</v>
      </c>
      <c r="E12" s="32"/>
      <c r="F12" s="32"/>
      <c r="G12" s="32">
        <v>2</v>
      </c>
    </row>
    <row r="13" spans="1:7" s="37" customFormat="1" ht="21" customHeight="1">
      <c r="A13" s="70" t="s">
        <v>90</v>
      </c>
      <c r="B13" s="61" t="s">
        <v>232</v>
      </c>
      <c r="C13" s="33">
        <v>1</v>
      </c>
      <c r="D13" s="33">
        <v>1</v>
      </c>
      <c r="E13" s="33">
        <v>1</v>
      </c>
      <c r="F13" s="33">
        <v>2</v>
      </c>
      <c r="G13" s="33">
        <v>4</v>
      </c>
    </row>
    <row r="14" spans="1:7" s="37" customFormat="1" ht="21" customHeight="1">
      <c r="A14" s="70" t="s">
        <v>91</v>
      </c>
      <c r="B14" s="61" t="s">
        <v>62</v>
      </c>
      <c r="C14" s="33"/>
      <c r="D14" s="33"/>
      <c r="E14" s="33"/>
      <c r="F14" s="33"/>
      <c r="G14" s="33">
        <v>0</v>
      </c>
    </row>
    <row r="15" spans="1:7" s="37" customFormat="1" ht="21" customHeight="1">
      <c r="A15" s="70" t="s">
        <v>92</v>
      </c>
      <c r="B15" s="61" t="s">
        <v>64</v>
      </c>
      <c r="C15" s="33">
        <v>2</v>
      </c>
      <c r="D15" s="33">
        <v>1</v>
      </c>
      <c r="E15" s="33"/>
      <c r="F15" s="33"/>
      <c r="G15" s="33">
        <v>3</v>
      </c>
    </row>
    <row r="16" spans="1:7" s="37" customFormat="1" ht="21" customHeight="1">
      <c r="A16" s="70" t="s">
        <v>93</v>
      </c>
      <c r="B16" s="61" t="s">
        <v>199</v>
      </c>
      <c r="C16" s="33"/>
      <c r="D16" s="33"/>
      <c r="E16" s="33"/>
      <c r="F16" s="33"/>
      <c r="G16" s="33">
        <v>0</v>
      </c>
    </row>
    <row r="17" spans="1:7" s="37" customFormat="1" ht="21" customHeight="1">
      <c r="A17" s="70" t="s">
        <v>136</v>
      </c>
      <c r="B17" s="61" t="s">
        <v>211</v>
      </c>
      <c r="C17" s="33"/>
      <c r="D17" s="33"/>
      <c r="E17" s="33"/>
      <c r="F17" s="33"/>
      <c r="G17" s="33">
        <v>0</v>
      </c>
    </row>
    <row r="18" spans="1:7" s="37" customFormat="1" ht="21" customHeight="1">
      <c r="A18" s="70" t="s">
        <v>137</v>
      </c>
      <c r="B18" s="61" t="s">
        <v>198</v>
      </c>
      <c r="C18" s="33"/>
      <c r="D18" s="33"/>
      <c r="E18" s="33"/>
      <c r="F18" s="33"/>
      <c r="G18" s="33">
        <v>0</v>
      </c>
    </row>
    <row r="19" spans="1:7" s="37" customFormat="1" ht="21" customHeight="1">
      <c r="A19" s="70" t="s">
        <v>138</v>
      </c>
      <c r="B19" s="61" t="s">
        <v>231</v>
      </c>
      <c r="C19" s="33"/>
      <c r="D19" s="33">
        <v>1</v>
      </c>
      <c r="E19" s="33"/>
      <c r="F19" s="33"/>
      <c r="G19" s="33">
        <v>1</v>
      </c>
    </row>
    <row r="20" spans="1:7" s="37" customFormat="1" ht="21" customHeight="1">
      <c r="A20" s="70" t="s">
        <v>208</v>
      </c>
      <c r="B20" s="61" t="s">
        <v>190</v>
      </c>
      <c r="C20" s="33">
        <v>1</v>
      </c>
      <c r="D20" s="33">
        <v>3</v>
      </c>
      <c r="E20" s="33"/>
      <c r="F20" s="33"/>
      <c r="G20" s="33">
        <v>4</v>
      </c>
    </row>
    <row r="21" spans="1:7" s="37" customFormat="1" ht="21" customHeight="1">
      <c r="A21" s="71" t="s">
        <v>5</v>
      </c>
      <c r="B21" s="51" t="s">
        <v>45</v>
      </c>
      <c r="C21" s="52">
        <f>C22+C23+C24+C25+C26+C27+C28+C29+C30+C31</f>
        <v>9</v>
      </c>
      <c r="D21" s="52">
        <f>D22+D23+D24+D25+D26+D27+D28+D29+D30+D31</f>
        <v>11</v>
      </c>
      <c r="E21" s="52">
        <f>E22+E23+E24+E25+E26+E27+E28+E31</f>
        <v>1</v>
      </c>
      <c r="F21" s="52">
        <f>F22+F23+F24+F25+F26+F27+F28+F29+F31</f>
        <v>2</v>
      </c>
      <c r="G21" s="52">
        <f>C21+D21+F21</f>
        <v>22</v>
      </c>
    </row>
    <row r="22" spans="1:7" s="37" customFormat="1" ht="21" customHeight="1">
      <c r="A22" s="70" t="s">
        <v>37</v>
      </c>
      <c r="B22" s="61" t="s">
        <v>53</v>
      </c>
      <c r="C22" s="33">
        <v>1</v>
      </c>
      <c r="D22" s="33"/>
      <c r="E22" s="33"/>
      <c r="F22" s="33">
        <v>2</v>
      </c>
      <c r="G22" s="33">
        <f>C22+D22+F22</f>
        <v>3</v>
      </c>
    </row>
    <row r="23" spans="1:7" s="37" customFormat="1" ht="24" customHeight="1">
      <c r="A23" s="70" t="s">
        <v>94</v>
      </c>
      <c r="B23" s="61" t="s">
        <v>233</v>
      </c>
      <c r="C23" s="33">
        <v>1</v>
      </c>
      <c r="D23" s="33">
        <v>1</v>
      </c>
      <c r="E23" s="33"/>
      <c r="F23" s="33"/>
      <c r="G23" s="33">
        <f>C23+D23+F23</f>
        <v>2</v>
      </c>
    </row>
    <row r="24" spans="1:7" s="37" customFormat="1" ht="21" customHeight="1">
      <c r="A24" s="70" t="s">
        <v>95</v>
      </c>
      <c r="B24" s="61" t="s">
        <v>227</v>
      </c>
      <c r="C24" s="33">
        <v>2</v>
      </c>
      <c r="D24" s="33">
        <v>1</v>
      </c>
      <c r="E24" s="33">
        <v>1</v>
      </c>
      <c r="F24" s="33"/>
      <c r="G24" s="33">
        <f>C24+D24+F24</f>
        <v>3</v>
      </c>
    </row>
    <row r="25" spans="1:7" s="37" customFormat="1" ht="21" customHeight="1">
      <c r="A25" s="70" t="s">
        <v>96</v>
      </c>
      <c r="B25" s="61" t="s">
        <v>191</v>
      </c>
      <c r="C25" s="33"/>
      <c r="D25" s="33"/>
      <c r="E25" s="33"/>
      <c r="F25" s="33"/>
      <c r="G25" s="33">
        <v>0</v>
      </c>
    </row>
    <row r="26" spans="1:7" s="37" customFormat="1" ht="21" customHeight="1">
      <c r="A26" s="70" t="s">
        <v>97</v>
      </c>
      <c r="B26" s="61" t="s">
        <v>242</v>
      </c>
      <c r="C26" s="33"/>
      <c r="D26" s="33">
        <v>1</v>
      </c>
      <c r="E26" s="33"/>
      <c r="F26" s="33"/>
      <c r="G26" s="33">
        <v>1</v>
      </c>
    </row>
    <row r="27" spans="1:7" s="37" customFormat="1" ht="24" customHeight="1">
      <c r="A27" s="70" t="s">
        <v>99</v>
      </c>
      <c r="B27" s="61" t="s">
        <v>194</v>
      </c>
      <c r="C27" s="33"/>
      <c r="D27" s="33"/>
      <c r="E27" s="33"/>
      <c r="F27" s="33"/>
      <c r="G27" s="33">
        <v>0</v>
      </c>
    </row>
    <row r="28" spans="1:7" s="37" customFormat="1" ht="24" customHeight="1">
      <c r="A28" s="70" t="s">
        <v>100</v>
      </c>
      <c r="B28" s="61" t="s">
        <v>234</v>
      </c>
      <c r="C28" s="33">
        <v>1</v>
      </c>
      <c r="D28" s="33"/>
      <c r="E28" s="33"/>
      <c r="F28" s="33"/>
      <c r="G28" s="33">
        <v>1</v>
      </c>
    </row>
    <row r="29" spans="1:7" s="37" customFormat="1" ht="24" customHeight="1">
      <c r="A29" s="70" t="s">
        <v>179</v>
      </c>
      <c r="B29" s="61" t="s">
        <v>235</v>
      </c>
      <c r="C29" s="33"/>
      <c r="D29" s="33">
        <v>1</v>
      </c>
      <c r="E29" s="33"/>
      <c r="F29" s="33"/>
      <c r="G29" s="33">
        <v>1</v>
      </c>
    </row>
    <row r="30" spans="1:7" s="37" customFormat="1" ht="24" customHeight="1">
      <c r="A30" s="108" t="s">
        <v>195</v>
      </c>
      <c r="B30" s="61" t="s">
        <v>219</v>
      </c>
      <c r="C30" s="33">
        <v>4</v>
      </c>
      <c r="D30" s="33">
        <v>5</v>
      </c>
      <c r="E30" s="33">
        <v>1</v>
      </c>
      <c r="F30" s="33"/>
      <c r="G30" s="33">
        <f>C30+D30+F30</f>
        <v>9</v>
      </c>
    </row>
    <row r="31" spans="1:7" s="37" customFormat="1" ht="24" customHeight="1">
      <c r="A31" s="103" t="s">
        <v>218</v>
      </c>
      <c r="B31" s="61" t="s">
        <v>178</v>
      </c>
      <c r="C31" s="33"/>
      <c r="D31" s="33">
        <v>2</v>
      </c>
      <c r="E31" s="33"/>
      <c r="F31" s="33"/>
      <c r="G31" s="33">
        <v>2</v>
      </c>
    </row>
    <row r="32" spans="1:7" s="37" customFormat="1" ht="21" customHeight="1">
      <c r="A32" s="69" t="s">
        <v>7</v>
      </c>
      <c r="B32" s="51" t="s">
        <v>46</v>
      </c>
      <c r="C32" s="52">
        <f>C33+C34+C35+C36+C37+C38+C39+C40+C41+C42+C43+C44+C45+C46+C47</f>
        <v>44</v>
      </c>
      <c r="D32" s="52">
        <f>D33+D34+D35+D36+D37+D38+D39+D41+D40+D42+D43+D47+D44</f>
        <v>56</v>
      </c>
      <c r="E32" s="52">
        <f>E33+E34+E35+E36+E37+E38+E39+E40+E41+E42+E43+E44+E47</f>
        <v>22</v>
      </c>
      <c r="F32" s="52">
        <f>F33+F34+F35+F36+F37+F38+F39+F40+F41+F42+F43+F44+F45+F46+F47</f>
        <v>9</v>
      </c>
      <c r="G32" s="52">
        <f aca="true" t="shared" si="0" ref="G32:G48">C32+D32+F32</f>
        <v>109</v>
      </c>
    </row>
    <row r="33" spans="1:7" s="37" customFormat="1" ht="21" customHeight="1">
      <c r="A33" s="70" t="s">
        <v>101</v>
      </c>
      <c r="B33" s="61" t="s">
        <v>54</v>
      </c>
      <c r="C33" s="33">
        <v>3</v>
      </c>
      <c r="D33" s="33">
        <v>5</v>
      </c>
      <c r="E33" s="33">
        <v>2</v>
      </c>
      <c r="F33" s="33">
        <v>2</v>
      </c>
      <c r="G33" s="33">
        <f t="shared" si="0"/>
        <v>10</v>
      </c>
    </row>
    <row r="34" spans="1:7" s="37" customFormat="1" ht="21" customHeight="1">
      <c r="A34" s="70" t="s">
        <v>102</v>
      </c>
      <c r="B34" s="61" t="s">
        <v>176</v>
      </c>
      <c r="C34" s="33">
        <v>6</v>
      </c>
      <c r="D34" s="33">
        <v>9</v>
      </c>
      <c r="E34" s="33">
        <v>1</v>
      </c>
      <c r="F34" s="33">
        <v>1</v>
      </c>
      <c r="G34" s="33">
        <f t="shared" si="0"/>
        <v>16</v>
      </c>
    </row>
    <row r="35" spans="1:7" s="37" customFormat="1" ht="21" customHeight="1">
      <c r="A35" s="70" t="s">
        <v>103</v>
      </c>
      <c r="B35" s="61" t="s">
        <v>161</v>
      </c>
      <c r="C35" s="33">
        <v>2</v>
      </c>
      <c r="D35" s="33">
        <v>1</v>
      </c>
      <c r="E35" s="33">
        <v>2</v>
      </c>
      <c r="F35" s="33"/>
      <c r="G35" s="33">
        <f t="shared" si="0"/>
        <v>3</v>
      </c>
    </row>
    <row r="36" spans="1:7" s="37" customFormat="1" ht="21" customHeight="1">
      <c r="A36" s="70" t="s">
        <v>104</v>
      </c>
      <c r="B36" s="61" t="s">
        <v>245</v>
      </c>
      <c r="C36" s="33"/>
      <c r="D36" s="33">
        <v>1</v>
      </c>
      <c r="E36" s="33"/>
      <c r="F36" s="33"/>
      <c r="G36" s="33">
        <f t="shared" si="0"/>
        <v>1</v>
      </c>
    </row>
    <row r="37" spans="1:7" s="37" customFormat="1" ht="21" customHeight="1">
      <c r="A37" s="70" t="s">
        <v>105</v>
      </c>
      <c r="B37" s="61" t="s">
        <v>241</v>
      </c>
      <c r="C37" s="33">
        <v>1</v>
      </c>
      <c r="D37" s="33"/>
      <c r="E37" s="33"/>
      <c r="F37" s="33"/>
      <c r="G37" s="33">
        <f t="shared" si="0"/>
        <v>1</v>
      </c>
    </row>
    <row r="38" spans="1:7" s="37" customFormat="1" ht="21" customHeight="1">
      <c r="A38" s="72" t="s">
        <v>106</v>
      </c>
      <c r="B38" s="61" t="s">
        <v>174</v>
      </c>
      <c r="C38" s="33">
        <v>2</v>
      </c>
      <c r="D38" s="33">
        <v>1</v>
      </c>
      <c r="E38" s="33"/>
      <c r="F38" s="33"/>
      <c r="G38" s="33">
        <f t="shared" si="0"/>
        <v>3</v>
      </c>
    </row>
    <row r="39" spans="1:7" s="37" customFormat="1" ht="21" customHeight="1">
      <c r="A39" s="72" t="s">
        <v>107</v>
      </c>
      <c r="B39" s="61" t="s">
        <v>63</v>
      </c>
      <c r="C39" s="33">
        <v>21</v>
      </c>
      <c r="D39" s="33">
        <v>4</v>
      </c>
      <c r="E39" s="33"/>
      <c r="F39" s="33"/>
      <c r="G39" s="33">
        <f t="shared" si="0"/>
        <v>25</v>
      </c>
    </row>
    <row r="40" spans="1:7" s="37" customFormat="1" ht="21" customHeight="1">
      <c r="A40" s="72" t="s">
        <v>108</v>
      </c>
      <c r="B40" s="61" t="s">
        <v>192</v>
      </c>
      <c r="C40" s="33">
        <v>6</v>
      </c>
      <c r="D40" s="33">
        <v>29</v>
      </c>
      <c r="E40" s="33">
        <v>17</v>
      </c>
      <c r="F40" s="33">
        <v>2</v>
      </c>
      <c r="G40" s="33">
        <f t="shared" si="0"/>
        <v>37</v>
      </c>
    </row>
    <row r="41" spans="1:7" s="37" customFormat="1" ht="21" customHeight="1">
      <c r="A41" s="72" t="s">
        <v>180</v>
      </c>
      <c r="B41" s="61" t="s">
        <v>238</v>
      </c>
      <c r="C41" s="33"/>
      <c r="D41" s="33">
        <v>1</v>
      </c>
      <c r="E41" s="33"/>
      <c r="F41" s="33"/>
      <c r="G41" s="33">
        <f t="shared" si="0"/>
        <v>1</v>
      </c>
    </row>
    <row r="42" spans="1:7" s="37" customFormat="1" ht="21" customHeight="1">
      <c r="A42" s="72" t="s">
        <v>181</v>
      </c>
      <c r="B42" s="61" t="s">
        <v>237</v>
      </c>
      <c r="C42" s="33">
        <v>1</v>
      </c>
      <c r="D42" s="33">
        <v>1</v>
      </c>
      <c r="E42" s="33"/>
      <c r="F42" s="33"/>
      <c r="G42" s="33">
        <f t="shared" si="0"/>
        <v>2</v>
      </c>
    </row>
    <row r="43" spans="1:7" s="37" customFormat="1" ht="21" customHeight="1">
      <c r="A43" s="72" t="s">
        <v>182</v>
      </c>
      <c r="B43" s="61" t="s">
        <v>203</v>
      </c>
      <c r="C43" s="33">
        <v>1</v>
      </c>
      <c r="D43" s="33">
        <v>2</v>
      </c>
      <c r="E43" s="33"/>
      <c r="F43" s="33">
        <v>3</v>
      </c>
      <c r="G43" s="33">
        <f t="shared" si="0"/>
        <v>6</v>
      </c>
    </row>
    <row r="44" spans="1:7" s="37" customFormat="1" ht="21" customHeight="1">
      <c r="A44" s="72" t="s">
        <v>183</v>
      </c>
      <c r="B44" s="61" t="s">
        <v>229</v>
      </c>
      <c r="C44" s="33"/>
      <c r="D44" s="33">
        <v>2</v>
      </c>
      <c r="E44" s="33"/>
      <c r="F44" s="33"/>
      <c r="G44" s="33">
        <f t="shared" si="0"/>
        <v>2</v>
      </c>
    </row>
    <row r="45" spans="1:7" s="37" customFormat="1" ht="21" customHeight="1">
      <c r="A45" s="72" t="s">
        <v>184</v>
      </c>
      <c r="B45" s="61" t="s">
        <v>222</v>
      </c>
      <c r="C45" s="33"/>
      <c r="D45" s="33"/>
      <c r="E45" s="33"/>
      <c r="F45" s="33">
        <v>1</v>
      </c>
      <c r="G45" s="33">
        <f t="shared" si="0"/>
        <v>1</v>
      </c>
    </row>
    <row r="46" spans="1:7" s="37" customFormat="1" ht="21" customHeight="1">
      <c r="A46" s="72" t="s">
        <v>220</v>
      </c>
      <c r="B46" s="61" t="s">
        <v>247</v>
      </c>
      <c r="C46" s="33">
        <v>1</v>
      </c>
      <c r="D46" s="33"/>
      <c r="E46" s="33"/>
      <c r="F46" s="33"/>
      <c r="G46" s="33">
        <f t="shared" si="0"/>
        <v>1</v>
      </c>
    </row>
    <row r="47" spans="1:7" s="37" customFormat="1" ht="21" customHeight="1">
      <c r="A47" s="72" t="s">
        <v>221</v>
      </c>
      <c r="B47" s="61" t="s">
        <v>196</v>
      </c>
      <c r="C47" s="33"/>
      <c r="D47" s="33"/>
      <c r="E47" s="33"/>
      <c r="F47" s="33"/>
      <c r="G47" s="33">
        <f t="shared" si="0"/>
        <v>0</v>
      </c>
    </row>
    <row r="48" spans="1:7" s="37" customFormat="1" ht="21" customHeight="1">
      <c r="A48" s="69" t="s">
        <v>8</v>
      </c>
      <c r="B48" s="51" t="s">
        <v>47</v>
      </c>
      <c r="C48" s="52">
        <f>C49+C50+C51+C52</f>
        <v>1</v>
      </c>
      <c r="D48" s="52">
        <f>D49+D50+D51+D52</f>
        <v>1</v>
      </c>
      <c r="E48" s="52">
        <f>E49+E50+E51+E52</f>
        <v>0</v>
      </c>
      <c r="F48" s="52">
        <f>F49+F50+F51+F52</f>
        <v>2</v>
      </c>
      <c r="G48" s="52">
        <f t="shared" si="0"/>
        <v>4</v>
      </c>
    </row>
    <row r="49" spans="1:7" s="37" customFormat="1" ht="21" customHeight="1">
      <c r="A49" s="70" t="s">
        <v>109</v>
      </c>
      <c r="B49" s="62" t="s">
        <v>175</v>
      </c>
      <c r="C49" s="33"/>
      <c r="D49" s="33"/>
      <c r="E49" s="33"/>
      <c r="F49" s="33">
        <v>1</v>
      </c>
      <c r="G49" s="33">
        <v>1</v>
      </c>
    </row>
    <row r="50" spans="1:7" s="37" customFormat="1" ht="21" customHeight="1">
      <c r="A50" s="70" t="s">
        <v>110</v>
      </c>
      <c r="B50" s="62" t="s">
        <v>240</v>
      </c>
      <c r="C50" s="33">
        <v>1</v>
      </c>
      <c r="D50" s="33"/>
      <c r="E50" s="33"/>
      <c r="F50" s="33">
        <v>1</v>
      </c>
      <c r="G50" s="33">
        <v>2</v>
      </c>
    </row>
    <row r="51" spans="1:7" s="37" customFormat="1" ht="23.25" customHeight="1">
      <c r="A51" s="70" t="s">
        <v>177</v>
      </c>
      <c r="B51" s="62"/>
      <c r="C51" s="33"/>
      <c r="D51" s="33"/>
      <c r="E51" s="33"/>
      <c r="F51" s="33"/>
      <c r="G51" s="33">
        <v>0</v>
      </c>
    </row>
    <row r="52" spans="1:7" s="37" customFormat="1" ht="23.25" customHeight="1">
      <c r="A52" s="70" t="s">
        <v>207</v>
      </c>
      <c r="B52" s="62" t="s">
        <v>239</v>
      </c>
      <c r="C52" s="33"/>
      <c r="D52" s="33">
        <v>1</v>
      </c>
      <c r="E52" s="33"/>
      <c r="F52" s="33"/>
      <c r="G52" s="33">
        <v>0</v>
      </c>
    </row>
    <row r="53" spans="1:7" s="37" customFormat="1" ht="21" customHeight="1">
      <c r="A53" s="69" t="s">
        <v>48</v>
      </c>
      <c r="B53" s="51" t="s">
        <v>49</v>
      </c>
      <c r="C53" s="52">
        <f>C54+C70</f>
        <v>23</v>
      </c>
      <c r="D53" s="52">
        <f>D54+D70</f>
        <v>32</v>
      </c>
      <c r="E53" s="52">
        <f>E54+E70</f>
        <v>7</v>
      </c>
      <c r="F53" s="52">
        <f>F54+F70</f>
        <v>21</v>
      </c>
      <c r="G53" s="52">
        <f>G54+G70</f>
        <v>76</v>
      </c>
    </row>
    <row r="54" spans="1:7" s="37" customFormat="1" ht="21" customHeight="1">
      <c r="A54" s="73" t="s">
        <v>111</v>
      </c>
      <c r="B54" s="54" t="s">
        <v>58</v>
      </c>
      <c r="C54" s="55">
        <f>C55+C56+C57+C58+C59+C60+C61+C62+C63+C64+C65+C66+C67+C68+C69</f>
        <v>8</v>
      </c>
      <c r="D54" s="55">
        <f>D55+D56+D57+D58+D59+D60+D61+D62+D63+D64+D65+D66+D67+D69</f>
        <v>16</v>
      </c>
      <c r="E54" s="55">
        <f>E55+E78+E56+E57+E58+E59+E60+E80+E62+E63+E65+E81</f>
        <v>7</v>
      </c>
      <c r="F54" s="55">
        <f>F55+F56+F57+F58+F59+F60+F61+F62+F63+F64+F65+F66+F69</f>
        <v>16</v>
      </c>
      <c r="G54" s="55">
        <f>C54+D54+F54</f>
        <v>40</v>
      </c>
    </row>
    <row r="55" spans="1:7" s="37" customFormat="1" ht="21" customHeight="1">
      <c r="A55" s="70" t="s">
        <v>129</v>
      </c>
      <c r="B55" s="61" t="s">
        <v>55</v>
      </c>
      <c r="C55" s="33">
        <v>5</v>
      </c>
      <c r="D55" s="33">
        <v>3</v>
      </c>
      <c r="E55" s="33">
        <v>4</v>
      </c>
      <c r="F55" s="33">
        <v>7</v>
      </c>
      <c r="G55" s="33">
        <v>15</v>
      </c>
    </row>
    <row r="56" spans="1:7" s="37" customFormat="1" ht="21" customHeight="1">
      <c r="A56" s="70" t="s">
        <v>113</v>
      </c>
      <c r="B56" s="61" t="s">
        <v>56</v>
      </c>
      <c r="C56" s="33"/>
      <c r="D56" s="33"/>
      <c r="E56" s="33"/>
      <c r="F56" s="33">
        <v>2</v>
      </c>
      <c r="G56" s="33">
        <v>2</v>
      </c>
    </row>
    <row r="57" spans="1:7" s="37" customFormat="1" ht="21" customHeight="1">
      <c r="A57" s="70" t="s">
        <v>114</v>
      </c>
      <c r="B57" s="61" t="s">
        <v>197</v>
      </c>
      <c r="C57" s="33">
        <v>1</v>
      </c>
      <c r="D57" s="33">
        <v>1</v>
      </c>
      <c r="E57" s="33">
        <v>1</v>
      </c>
      <c r="F57" s="33">
        <v>1</v>
      </c>
      <c r="G57" s="33">
        <v>3</v>
      </c>
    </row>
    <row r="58" spans="1:7" s="37" customFormat="1" ht="21" customHeight="1">
      <c r="A58" s="70" t="s">
        <v>115</v>
      </c>
      <c r="B58" s="61" t="s">
        <v>57</v>
      </c>
      <c r="C58" s="33"/>
      <c r="D58" s="33">
        <v>8</v>
      </c>
      <c r="E58" s="33"/>
      <c r="F58" s="33">
        <v>5</v>
      </c>
      <c r="G58" s="33">
        <v>13</v>
      </c>
    </row>
    <row r="59" spans="1:7" s="37" customFormat="1" ht="23.25" customHeight="1">
      <c r="A59" s="70" t="s">
        <v>116</v>
      </c>
      <c r="B59" s="61" t="s">
        <v>189</v>
      </c>
      <c r="C59" s="33"/>
      <c r="D59" s="33"/>
      <c r="E59" s="33"/>
      <c r="F59" s="33"/>
      <c r="G59" s="33">
        <v>0</v>
      </c>
    </row>
    <row r="60" spans="1:7" s="37" customFormat="1" ht="21" customHeight="1">
      <c r="A60" s="70" t="s">
        <v>117</v>
      </c>
      <c r="B60" s="61" t="s">
        <v>162</v>
      </c>
      <c r="C60" s="33">
        <v>1</v>
      </c>
      <c r="D60" s="33"/>
      <c r="E60" s="33"/>
      <c r="F60" s="33"/>
      <c r="G60" s="33"/>
    </row>
    <row r="61" spans="1:7" s="37" customFormat="1" ht="21" customHeight="1">
      <c r="A61" s="107" t="s">
        <v>118</v>
      </c>
      <c r="B61" s="104" t="s">
        <v>173</v>
      </c>
      <c r="C61" s="105"/>
      <c r="D61" s="105"/>
      <c r="E61" s="105"/>
      <c r="F61" s="105"/>
      <c r="G61" s="105">
        <v>0</v>
      </c>
    </row>
    <row r="62" spans="1:7" s="37" customFormat="1" ht="21" customHeight="1">
      <c r="A62" s="70" t="s">
        <v>119</v>
      </c>
      <c r="B62" s="61" t="s">
        <v>188</v>
      </c>
      <c r="C62" s="33"/>
      <c r="D62" s="33"/>
      <c r="E62" s="33"/>
      <c r="F62" s="33"/>
      <c r="G62" s="33">
        <v>0</v>
      </c>
    </row>
    <row r="63" spans="1:7" s="37" customFormat="1" ht="21" customHeight="1">
      <c r="A63" s="74" t="s">
        <v>120</v>
      </c>
      <c r="B63" s="61" t="s">
        <v>134</v>
      </c>
      <c r="C63" s="33">
        <v>1</v>
      </c>
      <c r="D63" s="33">
        <v>3</v>
      </c>
      <c r="E63" s="33"/>
      <c r="F63" s="33"/>
      <c r="G63" s="33">
        <v>4</v>
      </c>
    </row>
    <row r="64" spans="1:7" s="37" customFormat="1" ht="21" customHeight="1">
      <c r="A64" s="74" t="s">
        <v>121</v>
      </c>
      <c r="B64" s="61" t="s">
        <v>205</v>
      </c>
      <c r="C64" s="33"/>
      <c r="D64" s="33"/>
      <c r="E64" s="33"/>
      <c r="F64" s="33"/>
      <c r="G64" s="33">
        <v>0</v>
      </c>
    </row>
    <row r="65" spans="1:7" s="37" customFormat="1" ht="21" customHeight="1">
      <c r="A65" s="97" t="s">
        <v>122</v>
      </c>
      <c r="B65" s="61" t="s">
        <v>243</v>
      </c>
      <c r="C65" s="33"/>
      <c r="D65" s="33">
        <v>1</v>
      </c>
      <c r="E65" s="33"/>
      <c r="F65" s="33"/>
      <c r="G65" s="33">
        <v>1</v>
      </c>
    </row>
    <row r="66" spans="1:7" s="37" customFormat="1" ht="21" customHeight="1">
      <c r="A66" s="97" t="s">
        <v>206</v>
      </c>
      <c r="B66" s="61" t="s">
        <v>202</v>
      </c>
      <c r="C66" s="33"/>
      <c r="D66" s="33"/>
      <c r="E66" s="33"/>
      <c r="F66" s="33"/>
      <c r="G66" s="33">
        <v>0</v>
      </c>
    </row>
    <row r="67" spans="1:7" s="37" customFormat="1" ht="21" customHeight="1">
      <c r="A67" s="97" t="s">
        <v>213</v>
      </c>
      <c r="B67" s="61" t="s">
        <v>217</v>
      </c>
      <c r="C67" s="33"/>
      <c r="D67" s="33"/>
      <c r="E67" s="33"/>
      <c r="F67" s="33"/>
      <c r="G67" s="33">
        <v>0</v>
      </c>
    </row>
    <row r="68" spans="1:7" s="37" customFormat="1" ht="21" customHeight="1">
      <c r="A68" s="97" t="s">
        <v>216</v>
      </c>
      <c r="B68" s="61" t="s">
        <v>224</v>
      </c>
      <c r="C68" s="33"/>
      <c r="D68" s="33"/>
      <c r="E68" s="33"/>
      <c r="F68" s="33"/>
      <c r="G68" s="33">
        <v>0</v>
      </c>
    </row>
    <row r="69" spans="1:7" s="37" customFormat="1" ht="21" customHeight="1">
      <c r="A69" s="97" t="s">
        <v>223</v>
      </c>
      <c r="B69" s="106" t="s">
        <v>244</v>
      </c>
      <c r="C69" s="33"/>
      <c r="D69" s="33"/>
      <c r="E69" s="33"/>
      <c r="F69" s="33">
        <v>1</v>
      </c>
      <c r="G69" s="33">
        <v>1</v>
      </c>
    </row>
    <row r="70" spans="1:7" s="37" customFormat="1" ht="21" customHeight="1">
      <c r="A70" s="73" t="s">
        <v>112</v>
      </c>
      <c r="B70" s="54" t="s">
        <v>59</v>
      </c>
      <c r="C70" s="55">
        <f>C71+C72+C73+C74+C75+C76+C77+C78+C79+C80+C81</f>
        <v>15</v>
      </c>
      <c r="D70" s="55">
        <f>D71+D72+D73+D74+D75+D76+D77+D78+D79+D80+D81</f>
        <v>16</v>
      </c>
      <c r="E70" s="55">
        <f>E71+E72+E73+E74+E75+E77</f>
        <v>0</v>
      </c>
      <c r="F70" s="55">
        <f>F71+F72+F73+F74+F75+F76+F77+F78+F79+F80+F81</f>
        <v>5</v>
      </c>
      <c r="G70" s="55">
        <f>C70+D70+F70</f>
        <v>36</v>
      </c>
    </row>
    <row r="71" spans="1:7" s="37" customFormat="1" ht="21" customHeight="1">
      <c r="A71" s="74" t="s">
        <v>123</v>
      </c>
      <c r="B71" s="61" t="s">
        <v>133</v>
      </c>
      <c r="C71" s="33">
        <v>1</v>
      </c>
      <c r="D71" s="33">
        <v>2</v>
      </c>
      <c r="E71" s="33"/>
      <c r="F71" s="33">
        <v>1</v>
      </c>
      <c r="G71" s="33">
        <v>4</v>
      </c>
    </row>
    <row r="72" spans="1:7" s="37" customFormat="1" ht="21" customHeight="1">
      <c r="A72" s="74" t="s">
        <v>124</v>
      </c>
      <c r="B72" s="61" t="s">
        <v>228</v>
      </c>
      <c r="C72" s="33"/>
      <c r="D72" s="33"/>
      <c r="E72" s="33"/>
      <c r="F72" s="33">
        <v>1</v>
      </c>
      <c r="G72" s="33">
        <v>1</v>
      </c>
    </row>
    <row r="73" spans="1:7" s="37" customFormat="1" ht="21" customHeight="1">
      <c r="A73" s="74" t="s">
        <v>125</v>
      </c>
      <c r="B73" s="61" t="s">
        <v>193</v>
      </c>
      <c r="C73" s="33"/>
      <c r="D73" s="33"/>
      <c r="E73" s="33"/>
      <c r="F73" s="33"/>
      <c r="G73" s="33">
        <v>0</v>
      </c>
    </row>
    <row r="74" spans="1:7" s="37" customFormat="1" ht="21" customHeight="1">
      <c r="A74" s="74" t="s">
        <v>126</v>
      </c>
      <c r="B74" s="61" t="s">
        <v>185</v>
      </c>
      <c r="C74" s="33"/>
      <c r="D74" s="33">
        <v>1</v>
      </c>
      <c r="E74" s="33"/>
      <c r="F74" s="33"/>
      <c r="G74" s="33">
        <v>1</v>
      </c>
    </row>
    <row r="75" spans="1:7" s="37" customFormat="1" ht="21" customHeight="1">
      <c r="A75" s="74" t="s">
        <v>127</v>
      </c>
      <c r="B75" s="61" t="s">
        <v>236</v>
      </c>
      <c r="C75" s="33">
        <v>2</v>
      </c>
      <c r="D75" s="33">
        <v>1</v>
      </c>
      <c r="E75" s="33"/>
      <c r="F75" s="33">
        <v>1</v>
      </c>
      <c r="G75" s="33">
        <v>4</v>
      </c>
    </row>
    <row r="76" spans="1:7" s="37" customFormat="1" ht="21" customHeight="1">
      <c r="A76" s="74" t="s">
        <v>128</v>
      </c>
      <c r="B76" s="61" t="s">
        <v>172</v>
      </c>
      <c r="C76" s="33"/>
      <c r="D76" s="33"/>
      <c r="E76" s="33"/>
      <c r="F76" s="33"/>
      <c r="G76" s="33">
        <v>0</v>
      </c>
    </row>
    <row r="77" spans="1:7" s="37" customFormat="1" ht="21" customHeight="1">
      <c r="A77" s="74" t="s">
        <v>200</v>
      </c>
      <c r="B77" s="61" t="s">
        <v>165</v>
      </c>
      <c r="C77" s="33">
        <v>4</v>
      </c>
      <c r="D77" s="33">
        <v>4</v>
      </c>
      <c r="E77" s="33"/>
      <c r="F77" s="33"/>
      <c r="G77" s="33">
        <v>8</v>
      </c>
    </row>
    <row r="78" spans="1:7" s="37" customFormat="1" ht="21" customHeight="1">
      <c r="A78" s="70" t="s">
        <v>201</v>
      </c>
      <c r="B78" s="61" t="s">
        <v>246</v>
      </c>
      <c r="C78" s="33">
        <v>3</v>
      </c>
      <c r="D78" s="33">
        <v>1</v>
      </c>
      <c r="E78" s="33"/>
      <c r="F78" s="33"/>
      <c r="G78" s="33">
        <v>4</v>
      </c>
    </row>
    <row r="79" spans="1:7" s="37" customFormat="1" ht="37.5" customHeight="1">
      <c r="A79" s="70" t="s">
        <v>204</v>
      </c>
      <c r="B79" s="61" t="s">
        <v>215</v>
      </c>
      <c r="C79" s="33">
        <v>1</v>
      </c>
      <c r="D79" s="33">
        <v>5</v>
      </c>
      <c r="E79" s="33"/>
      <c r="F79" s="33">
        <v>1</v>
      </c>
      <c r="G79" s="33">
        <v>7</v>
      </c>
    </row>
    <row r="80" spans="1:7" s="37" customFormat="1" ht="21" customHeight="1">
      <c r="A80" s="70" t="s">
        <v>212</v>
      </c>
      <c r="B80" s="61" t="s">
        <v>230</v>
      </c>
      <c r="C80" s="33">
        <v>4</v>
      </c>
      <c r="D80" s="33">
        <v>1</v>
      </c>
      <c r="E80" s="33">
        <v>2</v>
      </c>
      <c r="F80" s="33">
        <v>1</v>
      </c>
      <c r="G80" s="33">
        <v>6</v>
      </c>
    </row>
    <row r="81" spans="1:7" s="37" customFormat="1" ht="21" customHeight="1">
      <c r="A81" s="97" t="s">
        <v>214</v>
      </c>
      <c r="B81" s="104" t="s">
        <v>163</v>
      </c>
      <c r="C81" s="33"/>
      <c r="D81" s="33">
        <v>1</v>
      </c>
      <c r="E81" s="33"/>
      <c r="F81" s="33"/>
      <c r="G81" s="33">
        <v>1</v>
      </c>
    </row>
    <row r="82" spans="1:7" s="37" customFormat="1" ht="21" customHeight="1">
      <c r="A82" s="75"/>
      <c r="B82" s="56" t="s">
        <v>60</v>
      </c>
      <c r="C82" s="52">
        <f>C53+C48+C32+C21+C11</f>
        <v>81</v>
      </c>
      <c r="D82" s="52">
        <f>D53+D48+D32+D21+D11</f>
        <v>108</v>
      </c>
      <c r="E82" s="52">
        <f>E53+E48+E32+E21+E11</f>
        <v>31</v>
      </c>
      <c r="F82" s="52">
        <f>F53+F48+F32+F21+F11</f>
        <v>36</v>
      </c>
      <c r="G82" s="52">
        <f>G53+G48+G32+G21+G11</f>
        <v>225</v>
      </c>
    </row>
    <row r="83" spans="1:7" s="37" customFormat="1" ht="21" customHeight="1">
      <c r="A83" s="73" t="s">
        <v>98</v>
      </c>
      <c r="B83" s="34" t="s">
        <v>39</v>
      </c>
      <c r="C83" s="33"/>
      <c r="D83" s="33"/>
      <c r="E83" s="33"/>
      <c r="F83" s="33"/>
      <c r="G83" s="33"/>
    </row>
    <row r="84" spans="1:7" s="37" customFormat="1" ht="21" customHeight="1">
      <c r="A84" s="70" t="s">
        <v>65</v>
      </c>
      <c r="B84" s="61" t="s">
        <v>51</v>
      </c>
      <c r="C84" s="33">
        <v>21</v>
      </c>
      <c r="D84" s="33">
        <v>17</v>
      </c>
      <c r="E84" s="33">
        <v>5</v>
      </c>
      <c r="F84" s="33">
        <v>0</v>
      </c>
      <c r="G84" s="33">
        <f aca="true" t="shared" si="1" ref="G84:G91">C84+D84+F84</f>
        <v>38</v>
      </c>
    </row>
    <row r="85" spans="1:7" s="37" customFormat="1" ht="21" customHeight="1">
      <c r="A85" s="70" t="s">
        <v>66</v>
      </c>
      <c r="B85" s="61" t="s">
        <v>50</v>
      </c>
      <c r="C85" s="33">
        <v>2</v>
      </c>
      <c r="D85" s="33">
        <v>5</v>
      </c>
      <c r="E85" s="33">
        <v>0</v>
      </c>
      <c r="F85" s="33">
        <v>1</v>
      </c>
      <c r="G85" s="33">
        <f t="shared" si="1"/>
        <v>8</v>
      </c>
    </row>
    <row r="86" spans="1:7" s="37" customFormat="1" ht="21" customHeight="1">
      <c r="A86" s="70" t="s">
        <v>67</v>
      </c>
      <c r="B86" s="61" t="s">
        <v>81</v>
      </c>
      <c r="C86" s="33">
        <v>39</v>
      </c>
      <c r="D86" s="33">
        <v>75</v>
      </c>
      <c r="E86" s="33">
        <v>21</v>
      </c>
      <c r="F86" s="33">
        <v>35</v>
      </c>
      <c r="G86" s="33">
        <f t="shared" si="1"/>
        <v>149</v>
      </c>
    </row>
    <row r="87" spans="1:7" s="37" customFormat="1" ht="21" customHeight="1">
      <c r="A87" s="70" t="s">
        <v>68</v>
      </c>
      <c r="B87" s="61" t="s">
        <v>186</v>
      </c>
      <c r="C87" s="33">
        <v>0</v>
      </c>
      <c r="D87" s="33">
        <v>0</v>
      </c>
      <c r="E87" s="33">
        <v>0</v>
      </c>
      <c r="F87" s="33">
        <v>0</v>
      </c>
      <c r="G87" s="33">
        <f t="shared" si="1"/>
        <v>0</v>
      </c>
    </row>
    <row r="88" spans="1:7" s="37" customFormat="1" ht="21" customHeight="1">
      <c r="A88" s="70" t="s">
        <v>69</v>
      </c>
      <c r="B88" s="61" t="s">
        <v>72</v>
      </c>
      <c r="C88" s="33">
        <v>2</v>
      </c>
      <c r="D88" s="33">
        <v>0</v>
      </c>
      <c r="E88" s="33">
        <v>0</v>
      </c>
      <c r="F88" s="33">
        <v>0</v>
      </c>
      <c r="G88" s="33">
        <f t="shared" si="1"/>
        <v>2</v>
      </c>
    </row>
    <row r="89" spans="1:7" s="37" customFormat="1" ht="21" customHeight="1">
      <c r="A89" s="70" t="s">
        <v>70</v>
      </c>
      <c r="B89" s="61" t="s">
        <v>82</v>
      </c>
      <c r="C89" s="33">
        <v>15</v>
      </c>
      <c r="D89" s="33">
        <v>11</v>
      </c>
      <c r="E89" s="33">
        <v>5</v>
      </c>
      <c r="F89" s="33">
        <v>0</v>
      </c>
      <c r="G89" s="33">
        <f t="shared" si="1"/>
        <v>26</v>
      </c>
    </row>
    <row r="90" spans="1:7" s="37" customFormat="1" ht="21" customHeight="1">
      <c r="A90" s="76" t="s">
        <v>71</v>
      </c>
      <c r="B90" s="63" t="s">
        <v>187</v>
      </c>
      <c r="C90" s="33">
        <v>2</v>
      </c>
      <c r="D90" s="49">
        <v>0</v>
      </c>
      <c r="E90" s="33">
        <v>0</v>
      </c>
      <c r="F90" s="33">
        <v>0</v>
      </c>
      <c r="G90" s="49">
        <f t="shared" si="1"/>
        <v>2</v>
      </c>
    </row>
    <row r="91" spans="1:7" s="37" customFormat="1" ht="21" customHeight="1">
      <c r="A91" s="57"/>
      <c r="B91" s="56" t="s">
        <v>61</v>
      </c>
      <c r="C91" s="52">
        <f>C83+C84+C85+C86+C87+C88+C89+C90</f>
        <v>81</v>
      </c>
      <c r="D91" s="52">
        <f>D84+D85+D86+D87+D88+D89</f>
        <v>108</v>
      </c>
      <c r="E91" s="52">
        <f>E84+E85+E86+E87+E88+E89+E90</f>
        <v>31</v>
      </c>
      <c r="F91" s="52">
        <f>F84+F85+F86+F87+F88+F89+F90</f>
        <v>36</v>
      </c>
      <c r="G91" s="52">
        <f t="shared" si="1"/>
        <v>225</v>
      </c>
    </row>
    <row r="92" spans="1:7" s="25" customFormat="1" ht="20.25" customHeight="1">
      <c r="A92" s="35"/>
      <c r="B92" s="36"/>
      <c r="C92" s="37"/>
      <c r="D92" s="37"/>
      <c r="E92" s="37"/>
      <c r="F92" s="37"/>
      <c r="G92" s="37"/>
    </row>
    <row r="93" spans="1:7" s="25" customFormat="1" ht="21" customHeight="1">
      <c r="A93" s="35"/>
      <c r="B93" s="36"/>
      <c r="C93" s="37"/>
      <c r="D93" s="37"/>
      <c r="E93" s="37"/>
      <c r="F93" s="37"/>
      <c r="G93" s="37"/>
    </row>
    <row r="94" spans="1:7" s="25" customFormat="1" ht="21.75">
      <c r="A94" s="99"/>
      <c r="B94" s="100"/>
      <c r="C94" s="37"/>
      <c r="D94" s="37"/>
      <c r="E94" s="37"/>
      <c r="F94" s="37"/>
      <c r="G94" s="37"/>
    </row>
    <row r="95" spans="1:7" s="25" customFormat="1" ht="21.75">
      <c r="A95" s="100" t="s">
        <v>209</v>
      </c>
      <c r="B95" s="100"/>
      <c r="C95" s="98"/>
      <c r="D95" s="98"/>
      <c r="E95" s="140" t="s">
        <v>210</v>
      </c>
      <c r="F95" s="140"/>
      <c r="G95" s="141"/>
    </row>
    <row r="96" spans="1:7" s="25" customFormat="1" ht="20.25">
      <c r="A96" s="102"/>
      <c r="B96" s="102"/>
      <c r="C96" s="37"/>
      <c r="D96" s="37"/>
      <c r="E96" s="37"/>
      <c r="F96" s="37"/>
      <c r="G96" s="37"/>
    </row>
    <row r="97" spans="1:7" s="25" customFormat="1" ht="20.25">
      <c r="A97" s="101"/>
      <c r="B97" s="101"/>
      <c r="C97" s="38"/>
      <c r="D97" s="38"/>
      <c r="E97" s="38"/>
      <c r="F97" s="38"/>
      <c r="G97" s="45"/>
    </row>
    <row r="98" spans="1:2" s="25" customFormat="1" ht="18">
      <c r="A98" s="29"/>
      <c r="B98" s="30"/>
    </row>
    <row r="99" spans="1:7" s="31" customFormat="1" ht="21" customHeight="1">
      <c r="A99" s="29"/>
      <c r="B99" s="30"/>
      <c r="C99" s="25"/>
      <c r="D99" s="25"/>
      <c r="E99" s="25"/>
      <c r="F99" s="25"/>
      <c r="G99" s="25"/>
    </row>
    <row r="100" spans="1:2" s="25" customFormat="1" ht="18">
      <c r="A100" s="29"/>
      <c r="B100" s="30"/>
    </row>
    <row r="101" spans="1:2" s="25" customFormat="1" ht="18">
      <c r="A101" s="29"/>
      <c r="B101" s="30"/>
    </row>
    <row r="102" spans="1:7" s="25" customFormat="1" ht="18">
      <c r="A102" s="23"/>
      <c r="B102" s="24"/>
      <c r="C102"/>
      <c r="D102"/>
      <c r="E102"/>
      <c r="F102"/>
      <c r="G102"/>
    </row>
    <row r="103" spans="1:7" s="25" customFormat="1" ht="18">
      <c r="A103" s="23"/>
      <c r="B103" s="24"/>
      <c r="C103"/>
      <c r="D103"/>
      <c r="E103"/>
      <c r="F103"/>
      <c r="G103"/>
    </row>
  </sheetData>
  <sheetProtection/>
  <mergeCells count="7">
    <mergeCell ref="A8:A10"/>
    <mergeCell ref="B2:F7"/>
    <mergeCell ref="G8:G10"/>
    <mergeCell ref="B8:B10"/>
    <mergeCell ref="F8:F10"/>
    <mergeCell ref="E95:G95"/>
    <mergeCell ref="C8:E9"/>
  </mergeCells>
  <printOptions/>
  <pageMargins left="0.3937007874015748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Вера В. Крамаренко</cp:lastModifiedBy>
  <cp:lastPrinted>2024-04-11T11:02:31Z</cp:lastPrinted>
  <dcterms:created xsi:type="dcterms:W3CDTF">2008-10-21T03:56:09Z</dcterms:created>
  <dcterms:modified xsi:type="dcterms:W3CDTF">2024-06-24T06:10:38Z</dcterms:modified>
  <cp:category/>
  <cp:version/>
  <cp:contentType/>
  <cp:contentStatus/>
</cp:coreProperties>
</file>