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120" windowWidth="14520" windowHeight="1102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'Лист1'!$A$1:$K$98</definedName>
  </definedNames>
  <calcPr fullCalcOnLoad="1"/>
</workbook>
</file>

<file path=xl/sharedStrings.xml><?xml version="1.0" encoding="utf-8"?>
<sst xmlns="http://schemas.openxmlformats.org/spreadsheetml/2006/main" count="287" uniqueCount="202">
  <si>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</si>
  <si>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</si>
  <si>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</si>
  <si>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</si>
  <si>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</si>
  <si>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</si>
  <si>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</si>
  <si>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</si>
  <si>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</si>
  <si>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</si>
  <si>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</si>
  <si>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</si>
  <si>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</si>
  <si>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</si>
  <si>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</si>
  <si>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</si>
  <si>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</si>
  <si>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</si>
  <si>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</si>
  <si>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</si>
  <si>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</si>
  <si>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</si>
  <si>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</si>
  <si>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</si>
  <si>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</si>
  <si>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</si>
  <si>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</si>
  <si>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Дошкольные образовательные учреждения</t>
  </si>
  <si>
    <t xml:space="preserve">мест 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</si>
  <si>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</si>
  <si>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</si>
  <si>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</si>
  <si>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</si>
  <si>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</si>
  <si>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</si>
  <si>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</si>
  <si>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</si>
  <si>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</si>
  <si>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</si>
  <si>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</si>
  <si>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</si>
  <si>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</si>
  <si>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</si>
  <si>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</si>
  <si>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</si>
  <si>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</si>
  <si>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</si>
  <si>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</si>
  <si>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</si>
  <si>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</si>
  <si>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</si>
  <si>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</si>
  <si>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</si>
  <si>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</si>
  <si>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</si>
  <si>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</si>
  <si>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</si>
  <si>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</si>
  <si>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</si>
  <si>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</si>
  <si>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</si>
  <si>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</si>
  <si>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</si>
  <si>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</si>
  <si>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</si>
  <si>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</si>
  <si>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</si>
  <si>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</si>
  <si>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</si>
  <si>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</si>
  <si>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</si>
  <si>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</si>
  <si>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</si>
  <si>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</si>
  <si>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</si>
  <si>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</si>
  <si>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</si>
  <si>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</si>
  <si>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</si>
  <si>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</si>
  <si>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</si>
  <si>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</si>
  <si>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</si>
  <si>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</si>
  <si>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</si>
  <si>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</si>
  <si>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</si>
  <si>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</si>
  <si>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</si>
  <si>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</si>
  <si>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</si>
  <si>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</si>
  <si>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</si>
  <si>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</si>
  <si>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</si>
  <si>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</si>
  <si>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</si>
  <si>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</si>
  <si>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</si>
  <si>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</si>
  <si>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</si>
  <si>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</si>
  <si>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</si>
  <si>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</si>
  <si>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</si>
  <si>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4.5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</si>
  <si>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</si>
  <si>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</si>
  <si>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</si>
  <si>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</si>
  <si>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</si>
  <si>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</si>
  <si>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</si>
  <si>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</si>
  <si>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</si>
  <si>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</si>
  <si>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</si>
  <si>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</si>
  <si>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</si>
  <si>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</si>
  <si>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</si>
  <si>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</si>
  <si>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</si>
  <si>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</si>
  <si>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</si>
  <si>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</si>
  <si>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</si>
  <si>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</si>
  <si>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</si>
  <si>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</si>
  <si>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</si>
  <si>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</si>
  <si>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</si>
  <si>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12.6</t>
  </si>
  <si>
    <t>13.</t>
  </si>
  <si>
    <t>13.1</t>
  </si>
  <si>
    <t>13.2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</si>
  <si>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</si>
  <si>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</si>
  <si>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</si>
  <si>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</si>
  <si>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</si>
  <si>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</si>
  <si>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</si>
  <si>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</si>
  <si>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</si>
  <si>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</si>
  <si>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</si>
  <si>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</si>
  <si>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</si>
  <si>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</si>
  <si>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</si>
  <si>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</si>
  <si>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</si>
  <si>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</si>
  <si>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</si>
  <si>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</si>
  <si>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</si>
  <si>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</si>
  <si>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</si>
  <si>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</si>
  <si>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</si>
  <si>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</si>
  <si>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</si>
  <si>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</si>
  <si>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</si>
  <si>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</si>
  <si>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</si>
  <si>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</si>
  <si>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</si>
  <si>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</si>
  <si>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</si>
  <si>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</si>
  <si>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</si>
  <si>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Вывозка древесины</t>
  </si>
  <si>
    <t>Численность населения (среднегодовая)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</si>
  <si>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</si>
  <si>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</si>
  <si>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</si>
  <si>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t xml:space="preserve"> 2015 год</t>
  </si>
  <si>
    <t>Прибыль прибыльных предприятий*</t>
  </si>
  <si>
    <t xml:space="preserve"> 2016 год</t>
  </si>
  <si>
    <t xml:space="preserve"> 2017 год
(оценка)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</si>
  <si>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</si>
  <si>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</si>
  <si>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</si>
  <si>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</si>
  <si>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</si>
  <si>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t>в 2,2 р.</t>
  </si>
  <si>
    <t>в 2,2 раза</t>
  </si>
  <si>
    <t>Основные показатели</t>
  </si>
  <si>
    <t>социально-экономического развития муниципального образования город Югорск за 2017 год</t>
  </si>
  <si>
    <r>
      <t xml:space="preserve">Темп роста 
января-марта    2009 года 
к январю- марту    2008 года, % </t>
    </r>
    <r>
      <rPr>
        <vertAlign val="superscript"/>
        <sz val="12"/>
        <rFont val="Times New Roman Cyr"/>
        <family val="1"/>
      </rPr>
      <t>1</t>
    </r>
  </si>
  <si>
    <r>
      <t>Темп роста 2015 года к   2014 году</t>
    </r>
    <r>
      <rPr>
        <vertAlign val="superscript"/>
        <sz val="12"/>
        <rFont val="Times New Roman Cyr"/>
        <family val="1"/>
      </rPr>
      <t>1</t>
    </r>
    <r>
      <rPr>
        <sz val="12"/>
        <rFont val="Times New Roman Cyr"/>
        <family val="1"/>
      </rPr>
      <t>, %</t>
    </r>
    <r>
      <rPr>
        <vertAlign val="superscript"/>
        <sz val="12"/>
        <rFont val="Times New Roman Cyr"/>
        <family val="1"/>
      </rPr>
      <t xml:space="preserve"> </t>
    </r>
  </si>
  <si>
    <r>
      <t>Темп роста 2016 года к 2015 году, %</t>
    </r>
    <r>
      <rPr>
        <vertAlign val="superscript"/>
        <sz val="12"/>
        <rFont val="Times New Roman Cyr"/>
        <family val="0"/>
      </rPr>
      <t>1</t>
    </r>
  </si>
  <si>
    <r>
      <t>Темп роста 2017 года к 2016 году, %</t>
    </r>
    <r>
      <rPr>
        <vertAlign val="superscript"/>
        <sz val="12"/>
        <rFont val="Times New Roman Cyr"/>
        <family val="0"/>
      </rPr>
      <t>1</t>
    </r>
  </si>
  <si>
    <r>
      <t>Естествен</t>
    </r>
    <r>
      <rPr>
        <sz val="12"/>
        <rFont val="Times New Roman Cyr"/>
        <family val="0"/>
      </rPr>
      <t>ный прирост (убыль)</t>
    </r>
    <r>
      <rPr>
        <sz val="12"/>
        <rFont val="Times New Roman Cyr"/>
        <family val="1"/>
      </rPr>
      <t xml:space="preserve"> населения</t>
    </r>
  </si>
  <si>
    <r>
      <t xml:space="preserve">Ввод </t>
    </r>
    <r>
      <rPr>
        <b/>
        <sz val="12"/>
        <rFont val="Times New Roman Cyr"/>
        <family val="0"/>
      </rPr>
      <t>в действие жилых домов</t>
    </r>
    <r>
      <rPr>
        <b/>
        <sz val="12"/>
        <rFont val="Times New Roman Cyr"/>
        <family val="1"/>
      </rPr>
      <t xml:space="preserve"> и объектов соцкультбыта:</t>
    </r>
  </si>
  <si>
    <t>Кредиторская задолженность предприятий и организаций*</t>
  </si>
  <si>
    <t>Дебиторская задолженность предприятий и организаций*</t>
  </si>
  <si>
    <t>* Статистические данные Тюменьстата .</t>
  </si>
  <si>
    <r>
      <t xml:space="preserve">  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Темпы изменения , указываются для тех показателей, которые не являются относительными.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</si>
</sst>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51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vertAlign val="superscript"/>
      <sz val="12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 Cyr"/>
      <family val="1"/>
    </font>
    <font>
      <vertAlign val="superscript"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Times New Roman Cyr"/>
      <family val="1"/>
    </font>
    <font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7" fontId="7" fillId="0" borderId="10" xfId="0" applyNumberFormat="1" applyFont="1" applyBorder="1" applyAlignment="1" quotePrefix="1">
      <alignment horizontal="center"/>
    </xf>
    <xf numFmtId="177" fontId="7" fillId="0" borderId="10" xfId="0" applyNumberFormat="1" applyFont="1" applyBorder="1" applyAlignment="1">
      <alignment horizontal="center" wrapText="1"/>
    </xf>
    <xf numFmtId="0" fontId="1" fillId="32" borderId="12" xfId="0" applyFont="1" applyFill="1" applyBorder="1" applyAlignment="1">
      <alignment horizontal="center"/>
    </xf>
    <xf numFmtId="177" fontId="7" fillId="0" borderId="10" xfId="0" applyNumberFormat="1" applyFont="1" applyBorder="1" applyAlignment="1">
      <alignment horizontal="center"/>
    </xf>
    <xf numFmtId="182" fontId="7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/>
    </xf>
    <xf numFmtId="177" fontId="1" fillId="0" borderId="1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77" fontId="7" fillId="0" borderId="10" xfId="0" applyNumberFormat="1" applyFont="1" applyBorder="1" applyAlignment="1" quotePrefix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 quotePrefix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4" fontId="7" fillId="32" borderId="12" xfId="0" applyNumberFormat="1" applyFont="1" applyFill="1" applyBorder="1" applyAlignment="1">
      <alignment horizontal="center" vertical="center"/>
    </xf>
    <xf numFmtId="177" fontId="1" fillId="32" borderId="10" xfId="0" applyNumberFormat="1" applyFont="1" applyFill="1" applyBorder="1" applyAlignment="1">
      <alignment horizontal="center" vertical="center" wrapText="1"/>
    </xf>
    <xf numFmtId="182" fontId="7" fillId="32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2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82" fontId="7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1" fillId="0" borderId="0" xfId="0" applyNumberFormat="1" applyFont="1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/>
    </xf>
    <xf numFmtId="182" fontId="7" fillId="32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2" fontId="1" fillId="32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/>
    </xf>
    <xf numFmtId="182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182" fontId="49" fillId="0" borderId="10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182" fontId="50" fillId="32" borderId="10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82" fontId="7" fillId="3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/>
    </xf>
    <xf numFmtId="182" fontId="7" fillId="32" borderId="13" xfId="0" applyNumberFormat="1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 wrapText="1"/>
    </xf>
    <xf numFmtId="182" fontId="7" fillId="34" borderId="13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32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6" zoomScaleNormal="96" zoomScaleSheetLayoutView="70" zoomScalePageLayoutView="50" workbookViewId="0" topLeftCell="A1">
      <pane ySplit="5" topLeftCell="A6" activePane="bottomLeft" state="frozen"/>
      <selection pane="topLeft" activeCell="A1" sqref="A1"/>
      <selection pane="bottomLeft" activeCell="C107" sqref="C107"/>
    </sheetView>
  </sheetViews>
  <sheetFormatPr defaultColWidth="9.00390625" defaultRowHeight="12.75"/>
  <cols>
    <col min="1" max="1" width="9.125" style="1" customWidth="1"/>
    <col min="2" max="2" width="62.375" style="1" customWidth="1"/>
    <col min="3" max="3" width="33.25390625" style="1" customWidth="1"/>
    <col min="4" max="4" width="9.875" style="1" hidden="1" customWidth="1"/>
    <col min="5" max="5" width="11.25390625" style="1" hidden="1" customWidth="1"/>
    <col min="6" max="6" width="18.00390625" style="1" customWidth="1"/>
    <col min="7" max="7" width="19.25390625" style="1" customWidth="1"/>
    <col min="8" max="8" width="17.875" style="1" customWidth="1"/>
    <col min="9" max="9" width="19.25390625" style="1" customWidth="1"/>
    <col min="10" max="10" width="18.25390625" style="1" customWidth="1"/>
    <col min="11" max="11" width="20.125" style="1" customWidth="1"/>
    <col min="12" max="16384" width="9.125" style="1" customWidth="1"/>
  </cols>
  <sheetData>
    <row r="1" spans="2:9" ht="15.75">
      <c r="B1" s="3"/>
      <c r="C1" s="4"/>
      <c r="D1" s="4"/>
      <c r="E1" s="4"/>
      <c r="F1" s="4"/>
      <c r="G1" s="4"/>
      <c r="H1" s="4"/>
      <c r="I1" s="4"/>
    </row>
    <row r="2" spans="1:11" ht="20.25" customHeight="1">
      <c r="A2" s="98" t="s">
        <v>190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8.75">
      <c r="A3" s="98" t="s">
        <v>191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2:9" ht="15.75">
      <c r="B4" s="2"/>
      <c r="C4" s="2"/>
      <c r="D4" s="2"/>
      <c r="E4" s="2"/>
      <c r="F4" s="2"/>
      <c r="G4" s="2"/>
      <c r="H4" s="2"/>
      <c r="I4" s="2"/>
    </row>
    <row r="5" spans="1:11" ht="99" customHeight="1">
      <c r="A5" s="5" t="s">
        <v>85</v>
      </c>
      <c r="B5" s="6" t="s">
        <v>0</v>
      </c>
      <c r="C5" s="6" t="s">
        <v>63</v>
      </c>
      <c r="D5" s="7" t="s">
        <v>69</v>
      </c>
      <c r="E5" s="7" t="s">
        <v>192</v>
      </c>
      <c r="F5" s="7" t="s">
        <v>179</v>
      </c>
      <c r="G5" s="7" t="s">
        <v>193</v>
      </c>
      <c r="H5" s="7" t="s">
        <v>181</v>
      </c>
      <c r="I5" s="7" t="s">
        <v>194</v>
      </c>
      <c r="J5" s="7" t="s">
        <v>182</v>
      </c>
      <c r="K5" s="7" t="s">
        <v>195</v>
      </c>
    </row>
    <row r="6" spans="1:11" ht="23.25" customHeight="1">
      <c r="A6" s="94" t="s">
        <v>86</v>
      </c>
      <c r="B6" s="107" t="s">
        <v>54</v>
      </c>
      <c r="C6" s="108"/>
      <c r="D6" s="7"/>
      <c r="E6" s="7"/>
      <c r="F6" s="7"/>
      <c r="G6" s="8"/>
      <c r="H6" s="7"/>
      <c r="I6" s="7"/>
      <c r="J6" s="9"/>
      <c r="K6" s="9"/>
    </row>
    <row r="7" spans="1:11" ht="15.75">
      <c r="A7" s="95" t="s">
        <v>88</v>
      </c>
      <c r="B7" s="10" t="s">
        <v>175</v>
      </c>
      <c r="C7" s="11" t="s">
        <v>1</v>
      </c>
      <c r="D7" s="7"/>
      <c r="E7" s="7"/>
      <c r="F7" s="12">
        <v>36.5</v>
      </c>
      <c r="G7" s="13">
        <v>101.10803324099722</v>
      </c>
      <c r="H7" s="14">
        <v>36.9</v>
      </c>
      <c r="I7" s="15">
        <v>101.0958904109589</v>
      </c>
      <c r="J7" s="16">
        <v>37.4</v>
      </c>
      <c r="K7" s="15">
        <v>101.3550135501355</v>
      </c>
    </row>
    <row r="8" spans="1:11" ht="15.75">
      <c r="A8" s="95" t="s">
        <v>89</v>
      </c>
      <c r="B8" s="17" t="s">
        <v>196</v>
      </c>
      <c r="C8" s="11" t="s">
        <v>64</v>
      </c>
      <c r="D8" s="7"/>
      <c r="E8" s="7"/>
      <c r="F8" s="12">
        <v>284</v>
      </c>
      <c r="G8" s="13">
        <v>88.19875776397515</v>
      </c>
      <c r="H8" s="18">
        <v>296</v>
      </c>
      <c r="I8" s="15">
        <v>104.22535211267605</v>
      </c>
      <c r="J8" s="16">
        <v>271</v>
      </c>
      <c r="K8" s="15">
        <v>91.55405405405406</v>
      </c>
    </row>
    <row r="9" spans="1:11" ht="15.75">
      <c r="A9" s="95" t="s">
        <v>90</v>
      </c>
      <c r="B9" s="17" t="s">
        <v>52</v>
      </c>
      <c r="C9" s="11" t="s">
        <v>64</v>
      </c>
      <c r="D9" s="7"/>
      <c r="E9" s="7"/>
      <c r="F9" s="12">
        <v>123</v>
      </c>
      <c r="G9" s="13">
        <v>71.51162790697676</v>
      </c>
      <c r="H9" s="18">
        <v>120</v>
      </c>
      <c r="I9" s="15">
        <v>97.5609756097561</v>
      </c>
      <c r="J9" s="16">
        <v>140</v>
      </c>
      <c r="K9" s="15">
        <v>116.66666666666667</v>
      </c>
    </row>
    <row r="10" spans="1:11" ht="23.25" customHeight="1">
      <c r="A10" s="94" t="s">
        <v>87</v>
      </c>
      <c r="B10" s="100" t="s">
        <v>55</v>
      </c>
      <c r="C10" s="101"/>
      <c r="D10" s="7"/>
      <c r="E10" s="7"/>
      <c r="F10" s="12"/>
      <c r="G10" s="19"/>
      <c r="H10" s="20"/>
      <c r="I10" s="15"/>
      <c r="J10" s="16"/>
      <c r="K10" s="15"/>
    </row>
    <row r="11" spans="1:11" ht="31.5">
      <c r="A11" s="95" t="s">
        <v>91</v>
      </c>
      <c r="B11" s="10" t="s">
        <v>40</v>
      </c>
      <c r="C11" s="21" t="s">
        <v>1</v>
      </c>
      <c r="D11" s="7"/>
      <c r="E11" s="7"/>
      <c r="F11" s="22">
        <v>16.1</v>
      </c>
      <c r="G11" s="23">
        <v>106.6225165562914</v>
      </c>
      <c r="H11" s="24">
        <v>17.02</v>
      </c>
      <c r="I11" s="25">
        <v>105.7142857142857</v>
      </c>
      <c r="J11" s="26">
        <v>16.5</v>
      </c>
      <c r="K11" s="25">
        <v>96.94477085781433</v>
      </c>
    </row>
    <row r="12" spans="1:11" ht="47.25">
      <c r="A12" s="95" t="s">
        <v>92</v>
      </c>
      <c r="B12" s="10" t="s">
        <v>41</v>
      </c>
      <c r="C12" s="21" t="s">
        <v>1</v>
      </c>
      <c r="D12" s="7"/>
      <c r="E12" s="7"/>
      <c r="F12" s="22">
        <v>13.6</v>
      </c>
      <c r="G12" s="23">
        <v>105.42635658914728</v>
      </c>
      <c r="H12" s="24">
        <v>13.3</v>
      </c>
      <c r="I12" s="25">
        <v>97.79411764705883</v>
      </c>
      <c r="J12" s="26">
        <v>12.9</v>
      </c>
      <c r="K12" s="25">
        <v>96.99248120300751</v>
      </c>
    </row>
    <row r="13" spans="1:11" ht="47.25">
      <c r="A13" s="95" t="s">
        <v>93</v>
      </c>
      <c r="B13" s="10" t="s">
        <v>73</v>
      </c>
      <c r="C13" s="21" t="s">
        <v>1</v>
      </c>
      <c r="D13" s="7"/>
      <c r="E13" s="7"/>
      <c r="F13" s="27">
        <v>1.527</v>
      </c>
      <c r="G13" s="23">
        <v>105.82120582120582</v>
      </c>
      <c r="H13" s="24">
        <v>1.809</v>
      </c>
      <c r="I13" s="25">
        <v>118.46758349705304</v>
      </c>
      <c r="J13" s="28">
        <v>1.999</v>
      </c>
      <c r="K13" s="25">
        <v>110.50304035378664</v>
      </c>
    </row>
    <row r="14" spans="1:11" ht="31.5">
      <c r="A14" s="95" t="s">
        <v>94</v>
      </c>
      <c r="B14" s="10" t="s">
        <v>72</v>
      </c>
      <c r="C14" s="21" t="s">
        <v>1</v>
      </c>
      <c r="D14" s="7"/>
      <c r="E14" s="7"/>
      <c r="F14" s="27">
        <v>0.241</v>
      </c>
      <c r="G14" s="23">
        <v>140.93567251461988</v>
      </c>
      <c r="H14" s="29">
        <v>0.292</v>
      </c>
      <c r="I14" s="25">
        <v>121.16182572614107</v>
      </c>
      <c r="J14" s="30">
        <v>0.313</v>
      </c>
      <c r="K14" s="25">
        <v>107.19178082191783</v>
      </c>
    </row>
    <row r="15" spans="1:11" ht="31.5">
      <c r="A15" s="95" t="s">
        <v>95</v>
      </c>
      <c r="B15" s="10" t="s">
        <v>167</v>
      </c>
      <c r="C15" s="21" t="s">
        <v>7</v>
      </c>
      <c r="D15" s="7"/>
      <c r="E15" s="7" t="s">
        <v>71</v>
      </c>
      <c r="F15" s="22">
        <v>0.9</v>
      </c>
      <c r="G15" s="23"/>
      <c r="H15" s="24">
        <v>1.1</v>
      </c>
      <c r="I15" s="25"/>
      <c r="J15" s="31">
        <v>1.19</v>
      </c>
      <c r="K15" s="25"/>
    </row>
    <row r="16" spans="1:11" ht="15.75">
      <c r="A16" s="95" t="s">
        <v>171</v>
      </c>
      <c r="B16" s="10" t="s">
        <v>168</v>
      </c>
      <c r="C16" s="21" t="s">
        <v>36</v>
      </c>
      <c r="D16" s="7"/>
      <c r="E16" s="7"/>
      <c r="F16" s="22">
        <v>636</v>
      </c>
      <c r="G16" s="32">
        <v>78.71287128712872</v>
      </c>
      <c r="H16" s="22">
        <v>758</v>
      </c>
      <c r="I16" s="25">
        <v>119.18238993710692</v>
      </c>
      <c r="J16" s="22">
        <v>813</v>
      </c>
      <c r="K16" s="25">
        <v>107.25593667546174</v>
      </c>
    </row>
    <row r="17" spans="1:11" ht="23.25" customHeight="1">
      <c r="A17" s="95" t="s">
        <v>172</v>
      </c>
      <c r="B17" s="10" t="s">
        <v>169</v>
      </c>
      <c r="C17" s="21"/>
      <c r="D17" s="7"/>
      <c r="E17" s="7"/>
      <c r="F17" s="22">
        <v>176</v>
      </c>
      <c r="G17" s="23">
        <v>64.46886446886447</v>
      </c>
      <c r="H17" s="24">
        <v>166</v>
      </c>
      <c r="I17" s="25">
        <v>94.31818181818183</v>
      </c>
      <c r="J17" s="33">
        <v>181</v>
      </c>
      <c r="K17" s="25">
        <v>109.03614457831326</v>
      </c>
    </row>
    <row r="18" spans="1:12" ht="23.25" customHeight="1">
      <c r="A18" s="95" t="s">
        <v>173</v>
      </c>
      <c r="B18" s="10" t="s">
        <v>170</v>
      </c>
      <c r="C18" s="21"/>
      <c r="D18" s="7"/>
      <c r="E18" s="7"/>
      <c r="F18" s="22">
        <v>460</v>
      </c>
      <c r="G18" s="23">
        <v>85.98130841121495</v>
      </c>
      <c r="H18" s="24">
        <v>592</v>
      </c>
      <c r="I18" s="25">
        <v>128.69565217391303</v>
      </c>
      <c r="J18" s="33">
        <v>632</v>
      </c>
      <c r="K18" s="25">
        <v>106.75675675675676</v>
      </c>
      <c r="L18" s="34"/>
    </row>
    <row r="19" spans="1:12" ht="15.75">
      <c r="A19" s="94" t="s">
        <v>96</v>
      </c>
      <c r="B19" s="105" t="s">
        <v>58</v>
      </c>
      <c r="C19" s="106"/>
      <c r="D19" s="7"/>
      <c r="E19" s="7"/>
      <c r="F19" s="35"/>
      <c r="G19" s="35"/>
      <c r="H19" s="36"/>
      <c r="I19" s="36"/>
      <c r="J19" s="37"/>
      <c r="K19" s="37"/>
      <c r="L19" s="34"/>
    </row>
    <row r="20" spans="1:13" ht="22.5" customHeight="1">
      <c r="A20" s="95"/>
      <c r="B20" s="17" t="s">
        <v>2</v>
      </c>
      <c r="C20" s="11" t="s">
        <v>3</v>
      </c>
      <c r="D20" s="7"/>
      <c r="E20" s="7" t="s">
        <v>71</v>
      </c>
      <c r="F20" s="38">
        <f>SUM(F24+F26)</f>
        <v>954.1</v>
      </c>
      <c r="G20" s="39"/>
      <c r="H20" s="38">
        <f>SUM(H24+H26)</f>
        <v>1029.7</v>
      </c>
      <c r="I20" s="39"/>
      <c r="J20" s="38">
        <f>SUM(J24+J26)</f>
        <v>958.5999999999999</v>
      </c>
      <c r="K20" s="37"/>
      <c r="L20" s="34"/>
      <c r="M20" s="40"/>
    </row>
    <row r="21" spans="1:12" ht="15.75">
      <c r="A21" s="95" t="s">
        <v>97</v>
      </c>
      <c r="B21" s="17" t="s">
        <v>43</v>
      </c>
      <c r="C21" s="11" t="s">
        <v>44</v>
      </c>
      <c r="D21" s="7"/>
      <c r="E21" s="7"/>
      <c r="F21" s="39">
        <v>115.3</v>
      </c>
      <c r="G21" s="41"/>
      <c r="H21" s="42">
        <v>101.1</v>
      </c>
      <c r="I21" s="42"/>
      <c r="J21" s="37">
        <f>J20/H20/1.042*100</f>
        <v>89.3426835276361</v>
      </c>
      <c r="K21" s="37"/>
      <c r="L21" s="34"/>
    </row>
    <row r="22" spans="1:12" ht="15.75">
      <c r="A22" s="95" t="s">
        <v>98</v>
      </c>
      <c r="B22" s="17" t="s">
        <v>4</v>
      </c>
      <c r="C22" s="11"/>
      <c r="D22" s="7"/>
      <c r="E22" s="7" t="s">
        <v>71</v>
      </c>
      <c r="F22" s="39"/>
      <c r="G22" s="41"/>
      <c r="H22" s="42"/>
      <c r="I22" s="42"/>
      <c r="J22" s="37"/>
      <c r="K22" s="37"/>
      <c r="L22" s="34"/>
    </row>
    <row r="23" spans="1:11" ht="15.75">
      <c r="A23" s="95" t="s">
        <v>99</v>
      </c>
      <c r="B23" s="17" t="s">
        <v>45</v>
      </c>
      <c r="C23" s="11" t="s">
        <v>44</v>
      </c>
      <c r="D23" s="7"/>
      <c r="E23" s="7" t="s">
        <v>71</v>
      </c>
      <c r="F23" s="39"/>
      <c r="G23" s="41"/>
      <c r="H23" s="42"/>
      <c r="I23" s="42"/>
      <c r="J23" s="37"/>
      <c r="K23" s="37"/>
    </row>
    <row r="24" spans="1:11" ht="15.75">
      <c r="A24" s="95" t="s">
        <v>100</v>
      </c>
      <c r="B24" s="17" t="s">
        <v>5</v>
      </c>
      <c r="C24" s="11" t="s">
        <v>3</v>
      </c>
      <c r="D24" s="7"/>
      <c r="E24" s="7" t="s">
        <v>71</v>
      </c>
      <c r="F24" s="39">
        <v>422.1</v>
      </c>
      <c r="G24" s="41"/>
      <c r="H24" s="42">
        <v>444.5</v>
      </c>
      <c r="I24" s="43"/>
      <c r="J24" s="37">
        <v>370.7</v>
      </c>
      <c r="K24" s="37"/>
    </row>
    <row r="25" spans="1:11" ht="15.75">
      <c r="A25" s="95" t="s">
        <v>101</v>
      </c>
      <c r="B25" s="17" t="s">
        <v>45</v>
      </c>
      <c r="C25" s="11" t="s">
        <v>44</v>
      </c>
      <c r="D25" s="7"/>
      <c r="E25" s="7" t="s">
        <v>71</v>
      </c>
      <c r="F25" s="39">
        <v>122.4</v>
      </c>
      <c r="G25" s="41"/>
      <c r="H25" s="42">
        <v>99.7</v>
      </c>
      <c r="I25" s="42"/>
      <c r="J25" s="37">
        <f>SUM(J24/H24)/1.05*100</f>
        <v>79.42578606245647</v>
      </c>
      <c r="K25" s="37"/>
    </row>
    <row r="26" spans="1:11" ht="18.75" customHeight="1">
      <c r="A26" s="95" t="s">
        <v>102</v>
      </c>
      <c r="B26" s="17" t="s">
        <v>6</v>
      </c>
      <c r="C26" s="11" t="s">
        <v>3</v>
      </c>
      <c r="D26" s="7"/>
      <c r="E26" s="7" t="s">
        <v>71</v>
      </c>
      <c r="F26" s="38">
        <v>532</v>
      </c>
      <c r="G26" s="41"/>
      <c r="H26" s="42">
        <v>585.2</v>
      </c>
      <c r="I26" s="43"/>
      <c r="J26" s="37">
        <v>587.9</v>
      </c>
      <c r="K26" s="37"/>
    </row>
    <row r="27" spans="1:11" ht="15.75">
      <c r="A27" s="95" t="s">
        <v>103</v>
      </c>
      <c r="B27" s="17" t="s">
        <v>45</v>
      </c>
      <c r="C27" s="11" t="s">
        <v>44</v>
      </c>
      <c r="D27" s="7"/>
      <c r="E27" s="7" t="s">
        <v>71</v>
      </c>
      <c r="F27" s="39">
        <v>111.3</v>
      </c>
      <c r="G27" s="41"/>
      <c r="H27" s="42">
        <v>102.1</v>
      </c>
      <c r="I27" s="42"/>
      <c r="J27" s="37">
        <f>SUM(J26/H26/1.054)*100</f>
        <v>95.31440296445788</v>
      </c>
      <c r="K27" s="37"/>
    </row>
    <row r="28" spans="1:11" ht="15.75">
      <c r="A28" s="94" t="s">
        <v>104</v>
      </c>
      <c r="B28" s="102" t="s">
        <v>8</v>
      </c>
      <c r="C28" s="101"/>
      <c r="D28" s="7"/>
      <c r="E28" s="7"/>
      <c r="F28" s="44"/>
      <c r="G28" s="44"/>
      <c r="H28" s="36"/>
      <c r="I28" s="36"/>
      <c r="J28" s="45"/>
      <c r="K28" s="45"/>
    </row>
    <row r="29" spans="1:11" ht="15.75">
      <c r="A29" s="95" t="s">
        <v>105</v>
      </c>
      <c r="B29" s="17" t="s">
        <v>174</v>
      </c>
      <c r="C29" s="11" t="s">
        <v>9</v>
      </c>
      <c r="D29" s="7"/>
      <c r="E29" s="7"/>
      <c r="F29" s="44">
        <v>58.9</v>
      </c>
      <c r="G29" s="44">
        <v>175.3</v>
      </c>
      <c r="H29" s="42">
        <v>68.5</v>
      </c>
      <c r="I29" s="43">
        <f>H29/F29*100</f>
        <v>116.29881154499151</v>
      </c>
      <c r="J29" s="44">
        <v>66.6</v>
      </c>
      <c r="K29" s="37">
        <f>J29/H29*100</f>
        <v>97.22627737226277</v>
      </c>
    </row>
    <row r="30" spans="1:11" ht="15.75">
      <c r="A30" s="95" t="s">
        <v>106</v>
      </c>
      <c r="B30" s="17" t="s">
        <v>10</v>
      </c>
      <c r="C30" s="11" t="s">
        <v>9</v>
      </c>
      <c r="D30" s="7"/>
      <c r="E30" s="7"/>
      <c r="F30" s="44">
        <v>14.4</v>
      </c>
      <c r="G30" s="44">
        <v>171.4</v>
      </c>
      <c r="H30" s="42">
        <v>18.4</v>
      </c>
      <c r="I30" s="43">
        <f>H30/F30*100</f>
        <v>127.77777777777777</v>
      </c>
      <c r="J30" s="44">
        <v>25.7</v>
      </c>
      <c r="K30" s="37">
        <f>J30/H30*100</f>
        <v>139.67391304347828</v>
      </c>
    </row>
    <row r="31" spans="1:11" ht="15.75">
      <c r="A31" s="94" t="s">
        <v>107</v>
      </c>
      <c r="B31" s="100" t="s">
        <v>59</v>
      </c>
      <c r="C31" s="101"/>
      <c r="D31" s="7"/>
      <c r="E31" s="7"/>
      <c r="F31" s="35"/>
      <c r="G31" s="35"/>
      <c r="H31" s="42"/>
      <c r="I31" s="43"/>
      <c r="J31" s="37"/>
      <c r="K31" s="45"/>
    </row>
    <row r="32" spans="1:12" ht="15.75">
      <c r="A32" s="95"/>
      <c r="B32" s="17" t="s">
        <v>2</v>
      </c>
      <c r="C32" s="11" t="s">
        <v>11</v>
      </c>
      <c r="D32" s="7"/>
      <c r="E32" s="7" t="s">
        <v>71</v>
      </c>
      <c r="F32" s="35">
        <v>2658.8</v>
      </c>
      <c r="G32" s="46"/>
      <c r="H32" s="42">
        <v>1192.3</v>
      </c>
      <c r="I32" s="43"/>
      <c r="J32" s="37">
        <v>1549.1</v>
      </c>
      <c r="K32" s="37"/>
      <c r="L32" s="47"/>
    </row>
    <row r="33" spans="1:12" ht="31.5">
      <c r="A33" s="95" t="s">
        <v>108</v>
      </c>
      <c r="B33" s="48" t="s">
        <v>42</v>
      </c>
      <c r="C33" s="49" t="s">
        <v>46</v>
      </c>
      <c r="D33" s="7"/>
      <c r="E33" s="7" t="s">
        <v>71</v>
      </c>
      <c r="F33" s="35">
        <v>92.2</v>
      </c>
      <c r="G33" s="46"/>
      <c r="H33" s="43">
        <v>42.2</v>
      </c>
      <c r="I33" s="42"/>
      <c r="J33" s="37">
        <f>J32/H32/1.053*100</f>
        <v>123.38590157371785</v>
      </c>
      <c r="K33" s="37"/>
      <c r="L33" s="47"/>
    </row>
    <row r="34" spans="1:12" ht="15.75">
      <c r="A34" s="94" t="s">
        <v>109</v>
      </c>
      <c r="B34" s="102" t="s">
        <v>60</v>
      </c>
      <c r="C34" s="101"/>
      <c r="D34" s="7"/>
      <c r="E34" s="7"/>
      <c r="F34" s="35"/>
      <c r="G34" s="46"/>
      <c r="H34" s="42"/>
      <c r="I34" s="42"/>
      <c r="J34" s="37"/>
      <c r="K34" s="37"/>
      <c r="L34" s="47"/>
    </row>
    <row r="35" spans="1:12" ht="15.75">
      <c r="A35" s="95"/>
      <c r="B35" s="17" t="s">
        <v>2</v>
      </c>
      <c r="C35" s="11" t="s">
        <v>12</v>
      </c>
      <c r="D35" s="7"/>
      <c r="E35" s="7" t="s">
        <v>71</v>
      </c>
      <c r="F35" s="35">
        <v>2006.6</v>
      </c>
      <c r="G35" s="46"/>
      <c r="H35" s="43">
        <v>854.4</v>
      </c>
      <c r="I35" s="43"/>
      <c r="J35" s="37">
        <v>492</v>
      </c>
      <c r="K35" s="37"/>
      <c r="L35" s="47"/>
    </row>
    <row r="36" spans="1:12" ht="15.75">
      <c r="A36" s="95" t="s">
        <v>110</v>
      </c>
      <c r="B36" s="48" t="s">
        <v>42</v>
      </c>
      <c r="C36" s="49" t="s">
        <v>178</v>
      </c>
      <c r="D36" s="7"/>
      <c r="E36" s="7" t="s">
        <v>71</v>
      </c>
      <c r="F36" s="46">
        <v>90.4</v>
      </c>
      <c r="G36" s="46"/>
      <c r="H36" s="43">
        <v>41.1</v>
      </c>
      <c r="I36" s="42"/>
      <c r="J36" s="37">
        <f>SUM(J35/H35/1.047*100)</f>
        <v>54.9993024478714</v>
      </c>
      <c r="K36" s="37"/>
      <c r="L36" s="47"/>
    </row>
    <row r="37" spans="1:12" ht="15.75">
      <c r="A37" s="94" t="s">
        <v>111</v>
      </c>
      <c r="B37" s="100" t="s">
        <v>61</v>
      </c>
      <c r="C37" s="101"/>
      <c r="D37" s="7"/>
      <c r="E37" s="7"/>
      <c r="F37" s="50"/>
      <c r="G37" s="50"/>
      <c r="H37" s="42"/>
      <c r="I37" s="42"/>
      <c r="J37" s="45"/>
      <c r="K37" s="45"/>
      <c r="L37" s="47"/>
    </row>
    <row r="38" spans="1:11" ht="15.75">
      <c r="A38" s="95"/>
      <c r="B38" s="17" t="s">
        <v>183</v>
      </c>
      <c r="C38" s="11" t="s">
        <v>12</v>
      </c>
      <c r="D38" s="7"/>
      <c r="E38" s="7" t="s">
        <v>71</v>
      </c>
      <c r="F38" s="44">
        <v>8449.1</v>
      </c>
      <c r="G38" s="50"/>
      <c r="H38" s="42">
        <v>8662.4</v>
      </c>
      <c r="I38" s="43"/>
      <c r="J38" s="51"/>
      <c r="K38" s="37"/>
    </row>
    <row r="39" spans="1:11" ht="15.75">
      <c r="A39" s="95" t="s">
        <v>112</v>
      </c>
      <c r="B39" s="48" t="s">
        <v>42</v>
      </c>
      <c r="C39" s="49" t="s">
        <v>178</v>
      </c>
      <c r="D39" s="7"/>
      <c r="E39" s="7" t="s">
        <v>71</v>
      </c>
      <c r="F39" s="50">
        <v>139.1</v>
      </c>
      <c r="G39" s="50"/>
      <c r="H39" s="42">
        <v>94.1</v>
      </c>
      <c r="I39" s="36"/>
      <c r="J39" s="51"/>
      <c r="K39" s="51"/>
    </row>
    <row r="40" spans="1:11" ht="15.75">
      <c r="A40" s="94" t="s">
        <v>113</v>
      </c>
      <c r="B40" s="100" t="s">
        <v>62</v>
      </c>
      <c r="C40" s="101"/>
      <c r="D40" s="7"/>
      <c r="E40" s="7"/>
      <c r="F40" s="50"/>
      <c r="G40" s="50"/>
      <c r="H40" s="42"/>
      <c r="I40" s="36"/>
      <c r="J40" s="45"/>
      <c r="K40" s="45"/>
    </row>
    <row r="41" spans="1:11" ht="15.75">
      <c r="A41" s="95"/>
      <c r="B41" s="17" t="s">
        <v>183</v>
      </c>
      <c r="C41" s="11" t="s">
        <v>12</v>
      </c>
      <c r="D41" s="7"/>
      <c r="E41" s="7" t="s">
        <v>71</v>
      </c>
      <c r="F41" s="44">
        <v>2392.9</v>
      </c>
      <c r="G41" s="50"/>
      <c r="H41" s="42">
        <v>2483.7</v>
      </c>
      <c r="I41" s="43"/>
      <c r="J41" s="51"/>
      <c r="K41" s="37"/>
    </row>
    <row r="42" spans="1:11" ht="15.75">
      <c r="A42" s="95" t="s">
        <v>114</v>
      </c>
      <c r="B42" s="48" t="s">
        <v>42</v>
      </c>
      <c r="C42" s="49" t="s">
        <v>178</v>
      </c>
      <c r="D42" s="7"/>
      <c r="E42" s="7" t="s">
        <v>71</v>
      </c>
      <c r="F42" s="50">
        <v>92.1</v>
      </c>
      <c r="G42" s="50"/>
      <c r="H42" s="43">
        <v>96</v>
      </c>
      <c r="I42" s="36"/>
      <c r="J42" s="51"/>
      <c r="K42" s="51"/>
    </row>
    <row r="43" spans="1:11" ht="15.75">
      <c r="A43" s="94" t="s">
        <v>115</v>
      </c>
      <c r="B43" s="103" t="s">
        <v>13</v>
      </c>
      <c r="C43" s="104"/>
      <c r="D43" s="7"/>
      <c r="E43" s="7"/>
      <c r="F43" s="52"/>
      <c r="G43" s="52"/>
      <c r="H43" s="53"/>
      <c r="I43" s="53"/>
      <c r="J43" s="54"/>
      <c r="K43" s="54"/>
    </row>
    <row r="44" spans="1:11" ht="15.75">
      <c r="A44" s="95"/>
      <c r="B44" s="17" t="s">
        <v>2</v>
      </c>
      <c r="C44" s="11" t="s">
        <v>3</v>
      </c>
      <c r="D44" s="7"/>
      <c r="E44" s="7" t="s">
        <v>71</v>
      </c>
      <c r="F44" s="35">
        <v>223.5</v>
      </c>
      <c r="G44" s="35"/>
      <c r="H44" s="55">
        <v>269.2</v>
      </c>
      <c r="I44" s="55"/>
      <c r="J44" s="35">
        <f>276344.454/1000</f>
        <v>276.34445400000004</v>
      </c>
      <c r="K44" s="37"/>
    </row>
    <row r="45" spans="1:11" ht="15.75">
      <c r="A45" s="95" t="s">
        <v>116</v>
      </c>
      <c r="B45" s="17" t="s">
        <v>70</v>
      </c>
      <c r="C45" s="11" t="s">
        <v>44</v>
      </c>
      <c r="D45" s="7"/>
      <c r="E45" s="7" t="s">
        <v>71</v>
      </c>
      <c r="F45" s="35">
        <v>135.7</v>
      </c>
      <c r="G45" s="35"/>
      <c r="H45" s="55">
        <v>117</v>
      </c>
      <c r="I45" s="56"/>
      <c r="J45" s="55">
        <f>J44/H44*100</f>
        <v>102.65395765230313</v>
      </c>
      <c r="K45" s="35"/>
    </row>
    <row r="46" spans="1:11" ht="15.75">
      <c r="A46" s="95" t="s">
        <v>117</v>
      </c>
      <c r="B46" s="17" t="s">
        <v>14</v>
      </c>
      <c r="C46" s="11" t="s">
        <v>15</v>
      </c>
      <c r="D46" s="7"/>
      <c r="E46" s="7"/>
      <c r="F46" s="57">
        <v>2.458</v>
      </c>
      <c r="G46" s="35">
        <v>147.3</v>
      </c>
      <c r="H46" s="58">
        <v>3.087</v>
      </c>
      <c r="I46" s="55">
        <f>H46/F46*100</f>
        <v>125.58991049633848</v>
      </c>
      <c r="J46" s="57">
        <v>3.211</v>
      </c>
      <c r="K46" s="55">
        <f>J46/H46*100</f>
        <v>104.01684483317135</v>
      </c>
    </row>
    <row r="47" spans="1:11" ht="15.75">
      <c r="A47" s="95" t="s">
        <v>118</v>
      </c>
      <c r="B47" s="17" t="s">
        <v>16</v>
      </c>
      <c r="C47" s="11" t="s">
        <v>15</v>
      </c>
      <c r="D47" s="7"/>
      <c r="E47" s="7"/>
      <c r="F47" s="57">
        <v>1.765</v>
      </c>
      <c r="G47" s="35">
        <v>117.1</v>
      </c>
      <c r="H47" s="59">
        <v>1.95</v>
      </c>
      <c r="I47" s="55">
        <f>H47/F47*100</f>
        <v>110.48158640226629</v>
      </c>
      <c r="J47" s="57">
        <v>2.091</v>
      </c>
      <c r="K47" s="55">
        <f>J47/H47*100</f>
        <v>107.23076923076924</v>
      </c>
    </row>
    <row r="48" spans="1:11" ht="15.75">
      <c r="A48" s="95" t="s">
        <v>119</v>
      </c>
      <c r="B48" s="17" t="s">
        <v>17</v>
      </c>
      <c r="C48" s="11" t="s">
        <v>18</v>
      </c>
      <c r="D48" s="7"/>
      <c r="E48" s="7"/>
      <c r="F48" s="60"/>
      <c r="G48" s="35"/>
      <c r="H48" s="53"/>
      <c r="I48" s="55"/>
      <c r="J48" s="35"/>
      <c r="K48" s="55"/>
    </row>
    <row r="49" spans="1:11" ht="15.75">
      <c r="A49" s="95" t="s">
        <v>120</v>
      </c>
      <c r="B49" s="17" t="s">
        <v>19</v>
      </c>
      <c r="C49" s="11" t="s">
        <v>15</v>
      </c>
      <c r="D49" s="7"/>
      <c r="E49" s="7"/>
      <c r="F49" s="60"/>
      <c r="G49" s="35"/>
      <c r="H49" s="53"/>
      <c r="I49" s="55"/>
      <c r="J49" s="35"/>
      <c r="K49" s="55"/>
    </row>
    <row r="50" spans="1:11" ht="15.75">
      <c r="A50" s="95" t="s">
        <v>121</v>
      </c>
      <c r="B50" s="17" t="s">
        <v>20</v>
      </c>
      <c r="C50" s="11" t="s">
        <v>15</v>
      </c>
      <c r="D50" s="7"/>
      <c r="E50" s="7"/>
      <c r="F50" s="61"/>
      <c r="G50" s="46"/>
      <c r="H50" s="62"/>
      <c r="I50" s="55"/>
      <c r="J50" s="35"/>
      <c r="K50" s="55"/>
    </row>
    <row r="51" spans="1:11" ht="15.75">
      <c r="A51" s="95" t="s">
        <v>122</v>
      </c>
      <c r="B51" s="17" t="s">
        <v>21</v>
      </c>
      <c r="C51" s="11" t="s">
        <v>22</v>
      </c>
      <c r="D51" s="7"/>
      <c r="E51" s="7"/>
      <c r="F51" s="57">
        <v>9.697</v>
      </c>
      <c r="G51" s="35">
        <v>106.3</v>
      </c>
      <c r="H51" s="58">
        <v>10.933</v>
      </c>
      <c r="I51" s="55">
        <f>H51/F51*100</f>
        <v>112.74621016809323</v>
      </c>
      <c r="J51" s="63">
        <v>10.673</v>
      </c>
      <c r="K51" s="55">
        <f>J51/H51*100</f>
        <v>97.6218787158145</v>
      </c>
    </row>
    <row r="52" spans="1:11" ht="15.75">
      <c r="A52" s="94" t="s">
        <v>123</v>
      </c>
      <c r="B52" s="102" t="s">
        <v>53</v>
      </c>
      <c r="C52" s="101"/>
      <c r="D52" s="7"/>
      <c r="E52" s="7"/>
      <c r="F52" s="44"/>
      <c r="G52" s="44"/>
      <c r="H52" s="36"/>
      <c r="I52" s="55"/>
      <c r="J52" s="45"/>
      <c r="K52" s="45"/>
    </row>
    <row r="53" spans="1:11" ht="15.75">
      <c r="A53" s="95" t="s">
        <v>124</v>
      </c>
      <c r="B53" s="64" t="s">
        <v>47</v>
      </c>
      <c r="C53" s="65" t="s">
        <v>49</v>
      </c>
      <c r="D53" s="7"/>
      <c r="E53" s="7"/>
      <c r="F53" s="7">
        <v>2480.6</v>
      </c>
      <c r="G53" s="7">
        <v>99.5</v>
      </c>
      <c r="H53" s="58">
        <v>2285.2</v>
      </c>
      <c r="I53" s="55">
        <f>H53/F53*100</f>
        <v>92.12287349834718</v>
      </c>
      <c r="J53" s="45">
        <v>2117.6</v>
      </c>
      <c r="K53" s="37">
        <f>J53/H53*100</f>
        <v>92.66584981620865</v>
      </c>
    </row>
    <row r="54" spans="1:11" ht="15.75">
      <c r="A54" s="95" t="s">
        <v>125</v>
      </c>
      <c r="B54" s="64" t="s">
        <v>56</v>
      </c>
      <c r="C54" s="65" t="s">
        <v>49</v>
      </c>
      <c r="D54" s="7"/>
      <c r="E54" s="7"/>
      <c r="F54" s="39">
        <v>772</v>
      </c>
      <c r="G54" s="39">
        <v>99.2</v>
      </c>
      <c r="H54" s="55">
        <v>862</v>
      </c>
      <c r="I54" s="55">
        <f>H54/F54*100</f>
        <v>111.6580310880829</v>
      </c>
      <c r="J54" s="37">
        <v>1877.2</v>
      </c>
      <c r="K54" s="37" t="s">
        <v>189</v>
      </c>
    </row>
    <row r="55" spans="1:11" ht="15.75">
      <c r="A55" s="95" t="s">
        <v>126</v>
      </c>
      <c r="B55" s="65" t="s">
        <v>48</v>
      </c>
      <c r="C55" s="65" t="s">
        <v>49</v>
      </c>
      <c r="D55" s="7"/>
      <c r="E55" s="7"/>
      <c r="F55" s="39">
        <v>21.7</v>
      </c>
      <c r="G55" s="39">
        <v>121.9</v>
      </c>
      <c r="H55" s="42">
        <v>24.9</v>
      </c>
      <c r="I55" s="55">
        <f>H55/F55*100</f>
        <v>114.74654377880185</v>
      </c>
      <c r="J55" s="45">
        <v>34.5</v>
      </c>
      <c r="K55" s="37">
        <f>J55/H55*100</f>
        <v>138.5542168674699</v>
      </c>
    </row>
    <row r="56" spans="1:11" ht="15.75">
      <c r="A56" s="94" t="s">
        <v>127</v>
      </c>
      <c r="B56" s="100" t="s">
        <v>23</v>
      </c>
      <c r="C56" s="101"/>
      <c r="D56" s="7"/>
      <c r="E56" s="7"/>
      <c r="F56" s="44"/>
      <c r="G56" s="44"/>
      <c r="H56" s="36"/>
      <c r="I56" s="55"/>
      <c r="J56" s="45"/>
      <c r="K56" s="37"/>
    </row>
    <row r="57" spans="1:11" ht="15.75">
      <c r="A57" s="95" t="s">
        <v>128</v>
      </c>
      <c r="B57" s="17" t="s">
        <v>24</v>
      </c>
      <c r="C57" s="11" t="s">
        <v>12</v>
      </c>
      <c r="D57" s="7"/>
      <c r="E57" s="7"/>
      <c r="F57" s="7">
        <v>3820.3</v>
      </c>
      <c r="G57" s="7">
        <v>119.5</v>
      </c>
      <c r="H57" s="58">
        <v>3692.9</v>
      </c>
      <c r="I57" s="55">
        <f aca="true" t="shared" si="0" ref="I57:I62">H57/F57*100</f>
        <v>96.66518336256314</v>
      </c>
      <c r="J57" s="51">
        <v>3725.2</v>
      </c>
      <c r="K57" s="37">
        <f aca="true" t="shared" si="1" ref="K57:K62">J57/H57*100</f>
        <v>100.8746513580113</v>
      </c>
    </row>
    <row r="58" spans="1:11" ht="31.5">
      <c r="A58" s="95" t="s">
        <v>129</v>
      </c>
      <c r="B58" s="17" t="s">
        <v>50</v>
      </c>
      <c r="C58" s="11" t="s">
        <v>12</v>
      </c>
      <c r="D58" s="7"/>
      <c r="E58" s="7"/>
      <c r="F58" s="7">
        <v>2806.4</v>
      </c>
      <c r="G58" s="7">
        <v>130.1</v>
      </c>
      <c r="H58" s="58">
        <v>2578.2</v>
      </c>
      <c r="I58" s="55">
        <f t="shared" si="0"/>
        <v>91.86858608893955</v>
      </c>
      <c r="J58" s="51">
        <v>2612</v>
      </c>
      <c r="K58" s="37">
        <f t="shared" si="1"/>
        <v>101.31099216507641</v>
      </c>
    </row>
    <row r="59" spans="1:11" ht="15.75">
      <c r="A59" s="95" t="s">
        <v>130</v>
      </c>
      <c r="B59" s="17" t="s">
        <v>25</v>
      </c>
      <c r="C59" s="11" t="s">
        <v>12</v>
      </c>
      <c r="D59" s="7"/>
      <c r="E59" s="7"/>
      <c r="F59" s="7">
        <v>3909.3</v>
      </c>
      <c r="G59" s="7">
        <v>114.2</v>
      </c>
      <c r="H59" s="58">
        <v>3639.2</v>
      </c>
      <c r="I59" s="55">
        <f t="shared" si="0"/>
        <v>93.09083467628476</v>
      </c>
      <c r="J59" s="51">
        <v>3755.9</v>
      </c>
      <c r="K59" s="37">
        <f t="shared" si="1"/>
        <v>103.20674873598594</v>
      </c>
    </row>
    <row r="60" spans="1:11" ht="15.75">
      <c r="A60" s="95" t="s">
        <v>131</v>
      </c>
      <c r="B60" s="17" t="s">
        <v>180</v>
      </c>
      <c r="C60" s="11" t="s">
        <v>12</v>
      </c>
      <c r="D60" s="7"/>
      <c r="E60" s="7"/>
      <c r="F60" s="35">
        <v>4952.1</v>
      </c>
      <c r="G60" s="35" t="s">
        <v>188</v>
      </c>
      <c r="H60" s="42">
        <v>2.6</v>
      </c>
      <c r="I60" s="55">
        <f t="shared" si="0"/>
        <v>0.05250297853435916</v>
      </c>
      <c r="J60" s="46">
        <v>2.9</v>
      </c>
      <c r="K60" s="66">
        <f t="shared" si="1"/>
        <v>111.53846153846155</v>
      </c>
    </row>
    <row r="61" spans="1:11" ht="15.75">
      <c r="A61" s="95" t="s">
        <v>132</v>
      </c>
      <c r="B61" s="17" t="s">
        <v>198</v>
      </c>
      <c r="C61" s="11" t="s">
        <v>12</v>
      </c>
      <c r="D61" s="7"/>
      <c r="E61" s="7"/>
      <c r="F61" s="35">
        <v>63934.9</v>
      </c>
      <c r="G61" s="35">
        <v>158.2</v>
      </c>
      <c r="H61" s="42">
        <v>56296.9</v>
      </c>
      <c r="I61" s="55">
        <f t="shared" si="0"/>
        <v>88.05347314221184</v>
      </c>
      <c r="J61" s="46">
        <v>42105</v>
      </c>
      <c r="K61" s="66">
        <f t="shared" si="1"/>
        <v>74.79097428099949</v>
      </c>
    </row>
    <row r="62" spans="1:11" ht="15.75">
      <c r="A62" s="95" t="s">
        <v>133</v>
      </c>
      <c r="B62" s="17" t="s">
        <v>199</v>
      </c>
      <c r="C62" s="11" t="s">
        <v>12</v>
      </c>
      <c r="D62" s="7"/>
      <c r="E62" s="7"/>
      <c r="F62" s="35">
        <v>44947.7</v>
      </c>
      <c r="G62" s="35">
        <v>93.7</v>
      </c>
      <c r="H62" s="42">
        <v>43756.7</v>
      </c>
      <c r="I62" s="55">
        <f t="shared" si="0"/>
        <v>97.35025373934594</v>
      </c>
      <c r="J62" s="46">
        <v>48652.4</v>
      </c>
      <c r="K62" s="66">
        <f t="shared" si="1"/>
        <v>111.1884579961469</v>
      </c>
    </row>
    <row r="63" spans="1:11" ht="15.75">
      <c r="A63" s="94" t="s">
        <v>134</v>
      </c>
      <c r="B63" s="100" t="s">
        <v>197</v>
      </c>
      <c r="C63" s="101"/>
      <c r="D63" s="7"/>
      <c r="E63" s="7"/>
      <c r="F63" s="44"/>
      <c r="G63" s="44"/>
      <c r="H63" s="36"/>
      <c r="I63" s="55"/>
      <c r="J63" s="45"/>
      <c r="K63" s="45"/>
    </row>
    <row r="64" spans="1:11" ht="15.75">
      <c r="A64" s="95" t="s">
        <v>135</v>
      </c>
      <c r="B64" s="17" t="s">
        <v>35</v>
      </c>
      <c r="C64" s="11" t="s">
        <v>26</v>
      </c>
      <c r="D64" s="7"/>
      <c r="E64" s="7"/>
      <c r="F64" s="39">
        <v>42.3</v>
      </c>
      <c r="G64" s="39">
        <v>113.1</v>
      </c>
      <c r="H64" s="42">
        <v>28.1</v>
      </c>
      <c r="I64" s="55">
        <f>H64/F64*100</f>
        <v>66.43026004728134</v>
      </c>
      <c r="J64" s="37">
        <v>24.6</v>
      </c>
      <c r="K64" s="37">
        <f>J64/H64*100</f>
        <v>87.54448398576513</v>
      </c>
    </row>
    <row r="65" spans="1:11" ht="15.75">
      <c r="A65" s="95" t="s">
        <v>136</v>
      </c>
      <c r="B65" s="17" t="s">
        <v>27</v>
      </c>
      <c r="C65" s="11" t="s">
        <v>28</v>
      </c>
      <c r="D65" s="7"/>
      <c r="E65" s="7"/>
      <c r="F65" s="6">
        <v>300</v>
      </c>
      <c r="G65" s="6"/>
      <c r="H65" s="42"/>
      <c r="I65" s="42"/>
      <c r="J65" s="67"/>
      <c r="K65" s="67"/>
    </row>
    <row r="66" spans="1:11" ht="15.75">
      <c r="A66" s="94" t="s">
        <v>137</v>
      </c>
      <c r="B66" s="100" t="s">
        <v>57</v>
      </c>
      <c r="C66" s="101"/>
      <c r="D66" s="7"/>
      <c r="E66" s="7"/>
      <c r="F66" s="7"/>
      <c r="G66" s="7"/>
      <c r="H66" s="36"/>
      <c r="I66" s="36"/>
      <c r="J66" s="68"/>
      <c r="K66" s="68"/>
    </row>
    <row r="67" spans="1:11" ht="31.5">
      <c r="A67" s="95" t="s">
        <v>138</v>
      </c>
      <c r="B67" s="17" t="s">
        <v>65</v>
      </c>
      <c r="C67" s="11" t="s">
        <v>36</v>
      </c>
      <c r="D67" s="69"/>
      <c r="E67" s="69"/>
      <c r="F67" s="39">
        <v>10</v>
      </c>
      <c r="G67" s="38">
        <v>100</v>
      </c>
      <c r="H67" s="42">
        <v>12</v>
      </c>
      <c r="I67" s="38">
        <f>H67/F67*100</f>
        <v>120</v>
      </c>
      <c r="J67" s="70">
        <f>J68+J70</f>
        <v>15</v>
      </c>
      <c r="K67" s="37">
        <f>J67/H67*100</f>
        <v>125</v>
      </c>
    </row>
    <row r="68" spans="1:11" ht="15.75">
      <c r="A68" s="95" t="s">
        <v>139</v>
      </c>
      <c r="B68" s="71" t="s">
        <v>66</v>
      </c>
      <c r="C68" s="11" t="s">
        <v>36</v>
      </c>
      <c r="D68" s="69"/>
      <c r="E68" s="69"/>
      <c r="F68" s="39">
        <v>5</v>
      </c>
      <c r="G68" s="38">
        <v>100</v>
      </c>
      <c r="H68" s="42">
        <v>7</v>
      </c>
      <c r="I68" s="38">
        <f aca="true" t="shared" si="2" ref="I68:I78">H68/F68*100</f>
        <v>140</v>
      </c>
      <c r="J68" s="70">
        <v>10</v>
      </c>
      <c r="K68" s="37">
        <f aca="true" t="shared" si="3" ref="K68:K78">J68/H68*100</f>
        <v>142.85714285714286</v>
      </c>
    </row>
    <row r="69" spans="1:11" ht="15.75">
      <c r="A69" s="95" t="s">
        <v>140</v>
      </c>
      <c r="B69" s="72" t="s">
        <v>68</v>
      </c>
      <c r="C69" s="11" t="s">
        <v>36</v>
      </c>
      <c r="D69" s="69"/>
      <c r="E69" s="69"/>
      <c r="F69" s="39">
        <v>5</v>
      </c>
      <c r="G69" s="38">
        <v>125</v>
      </c>
      <c r="H69" s="42">
        <v>6</v>
      </c>
      <c r="I69" s="38">
        <f t="shared" si="2"/>
        <v>120</v>
      </c>
      <c r="J69" s="70">
        <v>10</v>
      </c>
      <c r="K69" s="37">
        <f t="shared" si="3"/>
        <v>166.66666666666669</v>
      </c>
    </row>
    <row r="70" spans="1:11" ht="15.75">
      <c r="A70" s="95" t="s">
        <v>141</v>
      </c>
      <c r="B70" s="73" t="s">
        <v>67</v>
      </c>
      <c r="C70" s="11" t="s">
        <v>36</v>
      </c>
      <c r="D70" s="69"/>
      <c r="E70" s="69"/>
      <c r="F70" s="39">
        <v>5</v>
      </c>
      <c r="G70" s="38">
        <v>100</v>
      </c>
      <c r="H70" s="42">
        <v>5</v>
      </c>
      <c r="I70" s="38">
        <f t="shared" si="2"/>
        <v>100</v>
      </c>
      <c r="J70" s="70">
        <v>5</v>
      </c>
      <c r="K70" s="37">
        <f t="shared" si="3"/>
        <v>100</v>
      </c>
    </row>
    <row r="71" spans="1:11" ht="15.75">
      <c r="A71" s="95" t="s">
        <v>142</v>
      </c>
      <c r="B71" s="72" t="s">
        <v>68</v>
      </c>
      <c r="C71" s="11" t="s">
        <v>36</v>
      </c>
      <c r="D71" s="69"/>
      <c r="E71" s="69"/>
      <c r="F71" s="39">
        <v>4</v>
      </c>
      <c r="G71" s="38">
        <v>100</v>
      </c>
      <c r="H71" s="42">
        <v>4</v>
      </c>
      <c r="I71" s="38">
        <f t="shared" si="2"/>
        <v>100</v>
      </c>
      <c r="J71" s="70">
        <v>4</v>
      </c>
      <c r="K71" s="37">
        <f t="shared" si="3"/>
        <v>100</v>
      </c>
    </row>
    <row r="72" spans="1:11" ht="31.5">
      <c r="A72" s="95" t="s">
        <v>143</v>
      </c>
      <c r="B72" s="17" t="s">
        <v>37</v>
      </c>
      <c r="C72" s="11" t="s">
        <v>7</v>
      </c>
      <c r="D72" s="69"/>
      <c r="E72" s="69" t="s">
        <v>71</v>
      </c>
      <c r="F72" s="38">
        <v>100</v>
      </c>
      <c r="G72" s="38"/>
      <c r="H72" s="43">
        <v>100</v>
      </c>
      <c r="I72" s="38"/>
      <c r="J72" s="43">
        <v>100</v>
      </c>
      <c r="K72" s="37"/>
    </row>
    <row r="73" spans="1:11" ht="15.75">
      <c r="A73" s="95" t="s">
        <v>144</v>
      </c>
      <c r="B73" s="17" t="s">
        <v>38</v>
      </c>
      <c r="C73" s="11" t="s">
        <v>3</v>
      </c>
      <c r="D73" s="69"/>
      <c r="E73" s="69"/>
      <c r="F73" s="39">
        <v>477.6</v>
      </c>
      <c r="G73" s="39">
        <v>113.1</v>
      </c>
      <c r="H73" s="38">
        <v>567.5</v>
      </c>
      <c r="I73" s="38">
        <f t="shared" si="2"/>
        <v>118.82328308207704</v>
      </c>
      <c r="J73" s="43">
        <v>559.9</v>
      </c>
      <c r="K73" s="37">
        <f t="shared" si="3"/>
        <v>98.66079295154184</v>
      </c>
    </row>
    <row r="74" spans="1:11" ht="31.5">
      <c r="A74" s="95" t="s">
        <v>145</v>
      </c>
      <c r="B74" s="17" t="s">
        <v>39</v>
      </c>
      <c r="C74" s="11" t="s">
        <v>7</v>
      </c>
      <c r="D74" s="69"/>
      <c r="E74" s="69" t="s">
        <v>71</v>
      </c>
      <c r="F74" s="39">
        <v>35.3</v>
      </c>
      <c r="G74" s="39"/>
      <c r="H74" s="38">
        <v>45</v>
      </c>
      <c r="I74" s="38"/>
      <c r="J74" s="43">
        <v>44.9</v>
      </c>
      <c r="K74" s="37"/>
    </row>
    <row r="75" spans="1:11" ht="31.5">
      <c r="A75" s="95" t="s">
        <v>146</v>
      </c>
      <c r="B75" s="71" t="s">
        <v>51</v>
      </c>
      <c r="C75" s="11" t="s">
        <v>3</v>
      </c>
      <c r="D75" s="69"/>
      <c r="E75" s="69"/>
      <c r="F75" s="39">
        <v>19.3</v>
      </c>
      <c r="G75" s="39">
        <v>84.9</v>
      </c>
      <c r="H75" s="39">
        <v>26.3</v>
      </c>
      <c r="I75" s="38">
        <f t="shared" si="2"/>
        <v>136.26943005181346</v>
      </c>
      <c r="J75" s="74">
        <v>24.04</v>
      </c>
      <c r="K75" s="37">
        <f t="shared" si="3"/>
        <v>91.40684410646386</v>
      </c>
    </row>
    <row r="76" spans="1:11" ht="31.5">
      <c r="A76" s="95" t="s">
        <v>147</v>
      </c>
      <c r="B76" s="75" t="s">
        <v>74</v>
      </c>
      <c r="C76" s="11" t="s">
        <v>7</v>
      </c>
      <c r="D76" s="69"/>
      <c r="E76" s="69"/>
      <c r="F76" s="38">
        <v>100</v>
      </c>
      <c r="G76" s="38"/>
      <c r="H76" s="38">
        <v>100</v>
      </c>
      <c r="I76" s="38"/>
      <c r="J76" s="43">
        <v>100</v>
      </c>
      <c r="K76" s="37"/>
    </row>
    <row r="77" spans="1:11" ht="47.25">
      <c r="A77" s="95" t="s">
        <v>148</v>
      </c>
      <c r="B77" s="75" t="s">
        <v>82</v>
      </c>
      <c r="C77" s="11" t="s">
        <v>36</v>
      </c>
      <c r="D77" s="69"/>
      <c r="E77" s="69"/>
      <c r="F77" s="7">
        <v>511</v>
      </c>
      <c r="G77" s="7">
        <v>87.7</v>
      </c>
      <c r="H77" s="7">
        <v>623</v>
      </c>
      <c r="I77" s="38">
        <f t="shared" si="2"/>
        <v>121.91780821917808</v>
      </c>
      <c r="J77" s="55">
        <v>592</v>
      </c>
      <c r="K77" s="37">
        <f t="shared" si="3"/>
        <v>95.02407704654897</v>
      </c>
    </row>
    <row r="78" spans="1:11" ht="47.25">
      <c r="A78" s="95" t="s">
        <v>149</v>
      </c>
      <c r="B78" s="75" t="s">
        <v>83</v>
      </c>
      <c r="C78" s="11" t="s">
        <v>64</v>
      </c>
      <c r="D78" s="69"/>
      <c r="E78" s="69"/>
      <c r="F78" s="39">
        <v>1046</v>
      </c>
      <c r="G78" s="39">
        <v>86.2</v>
      </c>
      <c r="H78" s="39">
        <v>1270</v>
      </c>
      <c r="I78" s="38">
        <f t="shared" si="2"/>
        <v>121.414913957935</v>
      </c>
      <c r="J78" s="43">
        <v>1194</v>
      </c>
      <c r="K78" s="37">
        <f t="shared" si="3"/>
        <v>94.01574803149606</v>
      </c>
    </row>
    <row r="79" spans="1:11" s="79" customFormat="1" ht="63" customHeight="1">
      <c r="A79" s="95" t="s">
        <v>150</v>
      </c>
      <c r="B79" s="17" t="s">
        <v>75</v>
      </c>
      <c r="C79" s="11" t="s">
        <v>7</v>
      </c>
      <c r="D79" s="76"/>
      <c r="E79" s="76"/>
      <c r="F79" s="6">
        <v>86.1</v>
      </c>
      <c r="G79" s="6"/>
      <c r="H79" s="6">
        <v>86.5</v>
      </c>
      <c r="I79" s="77"/>
      <c r="J79" s="78">
        <v>86.5</v>
      </c>
      <c r="K79" s="37"/>
    </row>
    <row r="80" spans="1:11" s="79" customFormat="1" ht="15.75">
      <c r="A80" s="95" t="s">
        <v>151</v>
      </c>
      <c r="B80" s="17" t="s">
        <v>76</v>
      </c>
      <c r="C80" s="11" t="s">
        <v>7</v>
      </c>
      <c r="D80" s="76"/>
      <c r="E80" s="76"/>
      <c r="F80" s="23">
        <v>100</v>
      </c>
      <c r="G80" s="77"/>
      <c r="H80" s="23">
        <v>100</v>
      </c>
      <c r="I80" s="77"/>
      <c r="J80" s="78">
        <v>100</v>
      </c>
      <c r="K80" s="37"/>
    </row>
    <row r="81" spans="1:11" s="79" customFormat="1" ht="15.75">
      <c r="A81" s="95" t="s">
        <v>152</v>
      </c>
      <c r="B81" s="17" t="s">
        <v>77</v>
      </c>
      <c r="C81" s="11" t="s">
        <v>7</v>
      </c>
      <c r="D81" s="76"/>
      <c r="E81" s="76"/>
      <c r="F81" s="23">
        <v>91.7</v>
      </c>
      <c r="G81" s="77"/>
      <c r="H81" s="23">
        <v>92</v>
      </c>
      <c r="I81" s="77"/>
      <c r="J81" s="78">
        <v>92.1</v>
      </c>
      <c r="K81" s="37"/>
    </row>
    <row r="82" spans="1:11" s="79" customFormat="1" ht="15.75">
      <c r="A82" s="95" t="s">
        <v>153</v>
      </c>
      <c r="B82" s="17" t="s">
        <v>78</v>
      </c>
      <c r="C82" s="11" t="s">
        <v>7</v>
      </c>
      <c r="D82" s="76"/>
      <c r="E82" s="76"/>
      <c r="F82" s="77">
        <v>97.6</v>
      </c>
      <c r="G82" s="77"/>
      <c r="H82" s="77">
        <v>97.7</v>
      </c>
      <c r="I82" s="77"/>
      <c r="J82" s="78">
        <v>97.8</v>
      </c>
      <c r="K82" s="37"/>
    </row>
    <row r="83" spans="1:11" s="79" customFormat="1" ht="15.75">
      <c r="A83" s="95" t="s">
        <v>154</v>
      </c>
      <c r="B83" s="17" t="s">
        <v>79</v>
      </c>
      <c r="C83" s="11" t="s">
        <v>7</v>
      </c>
      <c r="D83" s="76"/>
      <c r="E83" s="76"/>
      <c r="F83" s="77">
        <v>85</v>
      </c>
      <c r="G83" s="77"/>
      <c r="H83" s="23">
        <v>85.4</v>
      </c>
      <c r="I83" s="77"/>
      <c r="J83" s="78">
        <v>87.7</v>
      </c>
      <c r="K83" s="37"/>
    </row>
    <row r="84" spans="1:11" s="79" customFormat="1" ht="15.75">
      <c r="A84" s="95" t="s">
        <v>155</v>
      </c>
      <c r="B84" s="17" t="s">
        <v>80</v>
      </c>
      <c r="C84" s="11" t="s">
        <v>7</v>
      </c>
      <c r="D84" s="76"/>
      <c r="E84" s="76"/>
      <c r="F84" s="77">
        <v>98.2</v>
      </c>
      <c r="G84" s="77"/>
      <c r="H84" s="77">
        <v>98.1</v>
      </c>
      <c r="I84" s="77"/>
      <c r="J84" s="78">
        <v>98.1</v>
      </c>
      <c r="K84" s="37"/>
    </row>
    <row r="85" spans="1:11" s="79" customFormat="1" ht="31.5">
      <c r="A85" s="95" t="s">
        <v>156</v>
      </c>
      <c r="B85" s="17" t="s">
        <v>84</v>
      </c>
      <c r="C85" s="11" t="s">
        <v>7</v>
      </c>
      <c r="D85" s="76"/>
      <c r="E85" s="76"/>
      <c r="F85" s="77">
        <v>86.1</v>
      </c>
      <c r="G85" s="77"/>
      <c r="H85" s="77">
        <v>86.5</v>
      </c>
      <c r="I85" s="77"/>
      <c r="J85" s="78">
        <v>86.9</v>
      </c>
      <c r="K85" s="37"/>
    </row>
    <row r="86" spans="1:11" s="79" customFormat="1" ht="31.5">
      <c r="A86" s="95" t="s">
        <v>157</v>
      </c>
      <c r="B86" s="17" t="s">
        <v>81</v>
      </c>
      <c r="C86" s="11" t="s">
        <v>7</v>
      </c>
      <c r="D86" s="76"/>
      <c r="E86" s="76"/>
      <c r="F86" s="23">
        <v>2.1</v>
      </c>
      <c r="G86" s="77"/>
      <c r="H86" s="23">
        <v>9.2</v>
      </c>
      <c r="I86" s="77"/>
      <c r="J86" s="78">
        <v>9.1</v>
      </c>
      <c r="K86" s="37"/>
    </row>
    <row r="87" spans="1:11" ht="15.75">
      <c r="A87" s="94" t="s">
        <v>158</v>
      </c>
      <c r="B87" s="100" t="s">
        <v>29</v>
      </c>
      <c r="C87" s="101"/>
      <c r="D87" s="7"/>
      <c r="E87" s="7"/>
      <c r="F87" s="7"/>
      <c r="G87" s="7"/>
      <c r="H87" s="36"/>
      <c r="I87" s="36"/>
      <c r="J87" s="58"/>
      <c r="K87" s="58"/>
    </row>
    <row r="88" spans="1:11" ht="31.5">
      <c r="A88" s="95" t="s">
        <v>159</v>
      </c>
      <c r="B88" s="64" t="s">
        <v>177</v>
      </c>
      <c r="C88" s="7" t="s">
        <v>30</v>
      </c>
      <c r="D88" s="7"/>
      <c r="E88" s="7"/>
      <c r="F88" s="22">
        <v>74771.2</v>
      </c>
      <c r="G88" s="25">
        <v>103.3103835148179</v>
      </c>
      <c r="H88" s="80">
        <v>78681.1</v>
      </c>
      <c r="I88" s="25">
        <v>105.22915240092443</v>
      </c>
      <c r="J88" s="81">
        <v>82228.5</v>
      </c>
      <c r="K88" s="25">
        <v>104.5</v>
      </c>
    </row>
    <row r="89" spans="1:11" ht="15.75">
      <c r="A89" s="95" t="s">
        <v>160</v>
      </c>
      <c r="B89" s="64" t="s">
        <v>176</v>
      </c>
      <c r="C89" s="7" t="s">
        <v>30</v>
      </c>
      <c r="D89" s="7"/>
      <c r="E89" s="7"/>
      <c r="F89" s="22">
        <v>48404.8</v>
      </c>
      <c r="G89" s="25">
        <v>99.76236652438887</v>
      </c>
      <c r="H89" s="82">
        <v>50310.9</v>
      </c>
      <c r="I89" s="25">
        <v>103.93783261164182</v>
      </c>
      <c r="J89" s="81">
        <v>49831.3</v>
      </c>
      <c r="K89" s="25">
        <v>99</v>
      </c>
    </row>
    <row r="90" spans="1:11" ht="15.75">
      <c r="A90" s="95" t="s">
        <v>161</v>
      </c>
      <c r="B90" s="17" t="s">
        <v>184</v>
      </c>
      <c r="C90" s="7" t="s">
        <v>30</v>
      </c>
      <c r="D90" s="7"/>
      <c r="E90" s="7"/>
      <c r="F90" s="83">
        <v>317326.3</v>
      </c>
      <c r="G90" s="83">
        <v>138.3</v>
      </c>
      <c r="H90" s="43">
        <v>322027</v>
      </c>
      <c r="I90" s="25">
        <f>H90/F90*100</f>
        <v>101.4813458575605</v>
      </c>
      <c r="J90" s="84"/>
      <c r="K90" s="55"/>
    </row>
    <row r="91" spans="1:11" ht="15.75">
      <c r="A91" s="96" t="s">
        <v>162</v>
      </c>
      <c r="B91" s="85" t="s">
        <v>34</v>
      </c>
      <c r="C91" s="41" t="s">
        <v>7</v>
      </c>
      <c r="D91" s="69"/>
      <c r="E91" s="69" t="s">
        <v>71</v>
      </c>
      <c r="F91" s="22">
        <v>88.4</v>
      </c>
      <c r="G91" s="25"/>
      <c r="H91" s="86">
        <v>98.6</v>
      </c>
      <c r="I91" s="25"/>
      <c r="J91" s="33">
        <v>83.9</v>
      </c>
      <c r="K91" s="25"/>
    </row>
    <row r="92" spans="1:11" ht="31.5">
      <c r="A92" s="95" t="s">
        <v>163</v>
      </c>
      <c r="B92" s="17" t="s">
        <v>31</v>
      </c>
      <c r="C92" s="7" t="s">
        <v>30</v>
      </c>
      <c r="D92" s="7"/>
      <c r="E92" s="7"/>
      <c r="F92" s="22">
        <v>18844.6</v>
      </c>
      <c r="G92" s="25">
        <v>109.9086068227019</v>
      </c>
      <c r="H92" s="24">
        <v>20704.9</v>
      </c>
      <c r="I92" s="25">
        <v>109.87179351113849</v>
      </c>
      <c r="J92" s="87">
        <v>20344.1</v>
      </c>
      <c r="K92" s="25">
        <v>98.25741732633337</v>
      </c>
    </row>
    <row r="93" spans="1:11" ht="31.5">
      <c r="A93" s="95" t="s">
        <v>164</v>
      </c>
      <c r="B93" s="17" t="s">
        <v>32</v>
      </c>
      <c r="C93" s="7" t="s">
        <v>7</v>
      </c>
      <c r="D93" s="7"/>
      <c r="E93" s="7" t="s">
        <v>71</v>
      </c>
      <c r="F93" s="22">
        <v>197</v>
      </c>
      <c r="G93" s="25"/>
      <c r="H93" s="24">
        <v>192.7</v>
      </c>
      <c r="I93" s="25"/>
      <c r="J93" s="87">
        <v>180.7</v>
      </c>
      <c r="K93" s="25"/>
    </row>
    <row r="94" spans="1:11" ht="15.75">
      <c r="A94" s="95" t="s">
        <v>165</v>
      </c>
      <c r="B94" s="64" t="s">
        <v>185</v>
      </c>
      <c r="C94" s="7" t="s">
        <v>33</v>
      </c>
      <c r="D94" s="7"/>
      <c r="E94" s="7"/>
      <c r="F94" s="88">
        <v>231.5</v>
      </c>
      <c r="G94" s="89">
        <v>157.8</v>
      </c>
      <c r="H94" s="24">
        <v>234.1</v>
      </c>
      <c r="I94" s="25">
        <f>H94/F94*100</f>
        <v>101.12311015118792</v>
      </c>
      <c r="J94" s="90"/>
      <c r="K94" s="25"/>
    </row>
    <row r="95" spans="1:11" ht="15.75">
      <c r="A95" s="95" t="s">
        <v>166</v>
      </c>
      <c r="B95" s="17" t="s">
        <v>186</v>
      </c>
      <c r="C95" s="7" t="s">
        <v>33</v>
      </c>
      <c r="D95" s="7"/>
      <c r="E95" s="7"/>
      <c r="F95" s="83">
        <v>65.6</v>
      </c>
      <c r="G95" s="89">
        <v>102.4</v>
      </c>
      <c r="H95" s="42">
        <v>67.1</v>
      </c>
      <c r="I95" s="25">
        <f>H95/F95*100</f>
        <v>102.28658536585367</v>
      </c>
      <c r="J95" s="91"/>
      <c r="K95" s="91"/>
    </row>
    <row r="96" ht="18.75">
      <c r="B96" s="92" t="s">
        <v>201</v>
      </c>
    </row>
    <row r="97" ht="15.75">
      <c r="B97" s="1" t="s">
        <v>200</v>
      </c>
    </row>
    <row r="98" spans="2:10" ht="15.75">
      <c r="B98" s="97" t="s">
        <v>187</v>
      </c>
      <c r="C98" s="93"/>
      <c r="D98" s="93"/>
      <c r="E98" s="93"/>
      <c r="F98" s="93"/>
      <c r="G98" s="93"/>
      <c r="H98" s="93"/>
      <c r="I98" s="93"/>
      <c r="J98" s="93"/>
    </row>
  </sheetData>
  <sheetProtection/>
  <mergeCells count="16">
    <mergeCell ref="B34:C34"/>
    <mergeCell ref="B19:C19"/>
    <mergeCell ref="B6:C6"/>
    <mergeCell ref="B10:C10"/>
    <mergeCell ref="B31:C31"/>
    <mergeCell ref="B28:C28"/>
    <mergeCell ref="A2:K2"/>
    <mergeCell ref="A3:K3"/>
    <mergeCell ref="B66:C66"/>
    <mergeCell ref="B87:C87"/>
    <mergeCell ref="B37:C37"/>
    <mergeCell ref="B40:C40"/>
    <mergeCell ref="B52:C52"/>
    <mergeCell ref="B43:C43"/>
    <mergeCell ref="B56:C56"/>
    <mergeCell ref="B63:C6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2018-01-25T09:03:03Z</cp:lastPrinted>
  <dcterms:created xsi:type="dcterms:W3CDTF">2007-04-10T02:31:52Z</dcterms:created>
  <dcterms:modified xsi:type="dcterms:W3CDTF">2018-04-09T10:59:33Z</dcterms:modified>
  <cp:category/>
  <cp:version/>
  <cp:contentType/>
  <cp:contentStatus/>
</cp:coreProperties>
</file>