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<sst xmlns="http://schemas.openxmlformats.org/spreadsheetml/2006/main" count="188" uniqueCount="125">
  <si>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</si>
  <si>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</si>
  <si>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</si>
  <si>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</si>
  <si>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</si>
  <si>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</si>
  <si>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</si>
  <si>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</si>
  <si>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</si>
  <si>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</si>
  <si>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</si>
  <si>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</si>
  <si>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</si>
  <si>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</si>
  <si>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</si>
  <si>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</si>
  <si>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деловой древесины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</si>
  <si>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</si>
  <si>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</si>
  <si>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</si>
  <si>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</si>
  <si>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</si>
  <si>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</si>
  <si>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</si>
  <si>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</si>
  <si>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</si>
  <si>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</si>
  <si>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</si>
  <si>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</si>
  <si>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</si>
  <si>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</si>
  <si>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</si>
  <si>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</si>
  <si>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</si>
  <si>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</si>
  <si>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</si>
  <si>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</si>
  <si>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</si>
  <si>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</si>
  <si>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</si>
  <si>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</si>
  <si>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</si>
  <si>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</si>
  <si>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</si>
  <si>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</si>
  <si>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</si>
  <si>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</si>
  <si>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</si>
  <si>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</si>
  <si>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</si>
  <si>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в т.ч. Просроченная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</si>
  <si>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</si>
  <si>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</si>
  <si>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</si>
  <si>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тыс.куб.метров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</si>
  <si>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</si>
  <si>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</si>
  <si>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</si>
  <si>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</si>
  <si>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</si>
  <si>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</si>
  <si>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</si>
  <si>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</si>
  <si>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Численность граждан, обратившихся за содействием в поиске подходящей работы в органы службы занятости населения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</si>
  <si>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</si>
  <si>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</si>
  <si>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</si>
  <si>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</si>
  <si>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</si>
  <si>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</si>
  <si>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</si>
  <si>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</si>
  <si>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</si>
  <si>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</si>
  <si>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</si>
  <si>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Уровень платежей граждан за предоставляемые жилищно-коммунальные услуги, от экономически обоснованного тарифа</t>
  </si>
  <si>
    <r>
      <t>Естествен</t>
    </r>
    <r>
      <rPr>
        <sz val="10"/>
        <rFont val="Times New Roman Cyr"/>
        <family val="0"/>
      </rPr>
      <t>ный прирост (убыль)</t>
    </r>
    <r>
      <rPr>
        <sz val="10"/>
        <rFont val="Times New Roman Cyr"/>
        <family val="1"/>
      </rPr>
      <t xml:space="preserve"> населения</t>
    </r>
  </si>
  <si>
    <t>Миграционный прирост (убыль) населения</t>
  </si>
  <si>
    <r>
      <t>из них численность официально зарегистрированных безработных (на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конец периода) </t>
    </r>
  </si>
  <si>
    <t xml:space="preserve">Уровень безработицы (на конец периода) 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</si>
  <si>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</si>
  <si>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</si>
  <si>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</si>
  <si>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</si>
  <si>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</si>
  <si>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</si>
  <si>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</si>
  <si>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</si>
  <si>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</si>
  <si>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</si>
  <si>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</si>
  <si>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</si>
  <si>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</si>
  <si>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</si>
  <si>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</si>
  <si>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 xml:space="preserve">   2008 год</t>
  </si>
  <si>
    <r>
      <t xml:space="preserve">Темп роста 
 2009 к 2008 году, % </t>
    </r>
    <r>
      <rPr>
        <vertAlign val="superscript"/>
        <sz val="10"/>
        <rFont val="Times New Roman Cyr"/>
        <family val="0"/>
      </rPr>
      <t>1</t>
    </r>
  </si>
  <si>
    <t xml:space="preserve">   2009 год</t>
  </si>
  <si>
    <t xml:space="preserve">   2010 год</t>
  </si>
  <si>
    <t xml:space="preserve">   2011 год</t>
  </si>
  <si>
    <r>
      <t xml:space="preserve">Темп роста 2011 к  2010 году, % </t>
    </r>
    <r>
      <rPr>
        <vertAlign val="superscript"/>
        <sz val="10"/>
        <rFont val="Times New Roman Cyr"/>
        <family val="0"/>
      </rPr>
      <t>1</t>
    </r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</si>
  <si>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в %   указаны в сопоставимых ценах</t>
    </r>
  </si>
  <si>
    <r>
      <t xml:space="preserve">   2 </t>
    </r>
    <r>
      <rPr>
        <sz val="10"/>
        <rFont val="Times New Roman Cyr"/>
        <family val="0"/>
      </rPr>
      <t>- по состоянию на 01.01.2012</t>
    </r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</si>
  <si>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</si>
  <si>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r>
      <t xml:space="preserve">Темп роста 
 2010 к 2009       году , % </t>
    </r>
    <r>
      <rPr>
        <vertAlign val="superscript"/>
        <sz val="10"/>
        <rFont val="Times New Roman Cyr"/>
        <family val="0"/>
      </rPr>
      <t>1</t>
    </r>
  </si>
  <si>
    <r>
      <t xml:space="preserve">Темп роста 
 2008 к 2007 году, % </t>
    </r>
    <r>
      <rPr>
        <vertAlign val="superscript"/>
        <sz val="10"/>
        <rFont val="Times New Roman Cyr"/>
        <family val="0"/>
      </rPr>
      <t>1</t>
    </r>
  </si>
  <si>
    <r>
      <t xml:space="preserve">Численность постоянного населения </t>
    </r>
    <r>
      <rPr>
        <vertAlign val="superscript"/>
        <sz val="10"/>
        <rFont val="Terminal"/>
        <family val="3"/>
      </rPr>
      <t>2</t>
    </r>
  </si>
  <si>
    <t>человек</t>
  </si>
  <si>
    <t>Уровень комплексного благоустройства жилищного фонда</t>
  </si>
  <si>
    <t>Численность граждан, получающих субсидии (льготы по оплате) за предоставленные жилищно-коммунальные услуги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</si>
  <si>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</si>
  <si>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</si>
  <si>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</si>
  <si>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</si>
  <si>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                               Приложение</t>
  </si>
  <si>
    <r>
      <t xml:space="preserve">социально-экономического развития МО </t>
    </r>
    <r>
      <rPr>
        <b/>
        <sz val="12"/>
        <rFont val="Times New Roman Cyr"/>
        <family val="0"/>
      </rPr>
      <t>город Югорск</t>
    </r>
    <r>
      <rPr>
        <sz val="12"/>
        <rFont val="Times New Roman Cyr"/>
        <family val="1"/>
      </rPr>
      <t xml:space="preserve"> за </t>
    </r>
    <r>
      <rPr>
        <b/>
        <sz val="12"/>
        <rFont val="Times New Roman Cyr"/>
        <family val="0"/>
      </rPr>
      <t>2011</t>
    </r>
    <r>
      <rPr>
        <sz val="12"/>
        <rFont val="Times New Roman Cyr"/>
        <family val="1"/>
      </rPr>
      <t xml:space="preserve"> год</t>
    </r>
  </si>
  <si>
    <t>Прибыль прибыльных предприятий**</t>
  </si>
  <si>
    <t>Кредиторская задолженность**</t>
  </si>
  <si>
    <t>Дебиторская задолженность**</t>
  </si>
  <si>
    <t>в 3,3 р.</t>
  </si>
  <si>
    <t>в 6,3 р.</t>
  </si>
  <si>
    <t>в 4 р.</t>
  </si>
  <si>
    <t>в 2,7р.</t>
  </si>
  <si>
    <t>в 2 р.</t>
  </si>
  <si>
    <t>** по состоянию на 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</si>
</sst>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vertAlign val="superscript"/>
      <sz val="10"/>
      <name val="Terminal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5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5" fontId="1" fillId="33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1" fillId="33" borderId="10" xfId="53" applyFont="1" applyFill="1" applyBorder="1" applyAlignment="1">
      <alignment vertical="center"/>
      <protection/>
    </xf>
    <xf numFmtId="168" fontId="1" fillId="33" borderId="10" xfId="53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45.25390625" style="1" customWidth="1"/>
    <col min="2" max="2" width="18.125" style="1" customWidth="1"/>
    <col min="3" max="3" width="9.125" style="1" customWidth="1"/>
    <col min="4" max="4" width="11.25390625" style="1" customWidth="1"/>
    <col min="5" max="5" width="9.125" style="1" customWidth="1"/>
    <col min="6" max="6" width="11.375" style="1" customWidth="1"/>
    <col min="7" max="7" width="9.125" style="1" customWidth="1"/>
    <col min="8" max="8" width="10.375" style="1" customWidth="1"/>
    <col min="9" max="9" width="9.125" style="1" customWidth="1"/>
    <col min="10" max="10" width="10.375" style="1" customWidth="1"/>
    <col min="11" max="16384" width="9.125" style="1" customWidth="1"/>
  </cols>
  <sheetData>
    <row r="1" ht="12.75">
      <c r="I1" s="6" t="s">
        <v>114</v>
      </c>
    </row>
    <row r="2" spans="1:10" s="7" customFormat="1" ht="15.75">
      <c r="A2" s="12" t="s">
        <v>94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7" customFormat="1" ht="15.75">
      <c r="A3" s="14" t="s">
        <v>115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54" customHeight="1">
      <c r="A5" s="5" t="s">
        <v>0</v>
      </c>
      <c r="B5" s="5" t="s">
        <v>93</v>
      </c>
      <c r="C5" s="2" t="s">
        <v>95</v>
      </c>
      <c r="D5" s="2" t="s">
        <v>105</v>
      </c>
      <c r="E5" s="2" t="s">
        <v>97</v>
      </c>
      <c r="F5" s="2" t="s">
        <v>96</v>
      </c>
      <c r="G5" s="2" t="s">
        <v>98</v>
      </c>
      <c r="H5" s="2" t="s">
        <v>104</v>
      </c>
      <c r="I5" s="2" t="s">
        <v>99</v>
      </c>
      <c r="J5" s="2" t="s">
        <v>100</v>
      </c>
    </row>
    <row r="6" spans="1:10" ht="20.25" customHeight="1">
      <c r="A6" s="15" t="s">
        <v>81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6.5">
      <c r="A7" s="18" t="s">
        <v>106</v>
      </c>
      <c r="B7" s="19" t="s">
        <v>1</v>
      </c>
      <c r="C7" s="17">
        <v>32.8</v>
      </c>
      <c r="D7" s="17">
        <v>101.2</v>
      </c>
      <c r="E7" s="17">
        <v>33.3</v>
      </c>
      <c r="F7" s="20">
        <f>SUM(E7/C7)*100</f>
        <v>101.52439024390243</v>
      </c>
      <c r="G7" s="21">
        <v>34.16</v>
      </c>
      <c r="H7" s="20">
        <f>SUM(G7/E7)*100</f>
        <v>102.58258258258257</v>
      </c>
      <c r="I7" s="21">
        <v>34.96</v>
      </c>
      <c r="J7" s="20">
        <f>SUM(I7/G7)*100</f>
        <v>102.34192037470726</v>
      </c>
    </row>
    <row r="8" spans="1:10" ht="18.75" customHeight="1">
      <c r="A8" s="22" t="s">
        <v>76</v>
      </c>
      <c r="B8" s="19" t="s">
        <v>1</v>
      </c>
      <c r="C8" s="17">
        <v>0.301</v>
      </c>
      <c r="D8" s="17">
        <v>114</v>
      </c>
      <c r="E8" s="17">
        <v>0.281</v>
      </c>
      <c r="F8" s="20">
        <f aca="true" t="shared" si="0" ref="F8:F14">SUM(E8/C8)*100</f>
        <v>93.35548172757477</v>
      </c>
      <c r="G8" s="23">
        <v>0.34</v>
      </c>
      <c r="H8" s="20">
        <f aca="true" t="shared" si="1" ref="H8:H14">SUM(G8/E8)*100</f>
        <v>120.99644128113877</v>
      </c>
      <c r="I8" s="23">
        <v>0.362</v>
      </c>
      <c r="J8" s="20">
        <f aca="true" t="shared" si="2" ref="J8:J14">SUM(I8/G8)*100</f>
        <v>106.47058823529412</v>
      </c>
    </row>
    <row r="9" spans="1:10" ht="20.25" customHeight="1">
      <c r="A9" s="22" t="s">
        <v>77</v>
      </c>
      <c r="B9" s="19" t="s">
        <v>1</v>
      </c>
      <c r="C9" s="17">
        <v>0.098</v>
      </c>
      <c r="D9" s="17">
        <v>140</v>
      </c>
      <c r="E9" s="17">
        <v>0.16</v>
      </c>
      <c r="F9" s="20">
        <f t="shared" si="0"/>
        <v>163.26530612244898</v>
      </c>
      <c r="G9" s="23">
        <v>0.221</v>
      </c>
      <c r="H9" s="20">
        <f t="shared" si="1"/>
        <v>138.125</v>
      </c>
      <c r="I9" s="23">
        <v>0.437</v>
      </c>
      <c r="J9" s="20">
        <f t="shared" si="2"/>
        <v>197.73755656108597</v>
      </c>
    </row>
    <row r="10" spans="1:10" ht="12.75">
      <c r="A10" s="24" t="s">
        <v>82</v>
      </c>
      <c r="B10" s="16"/>
      <c r="C10" s="17"/>
      <c r="D10" s="17"/>
      <c r="E10" s="17"/>
      <c r="F10" s="20"/>
      <c r="G10" s="20"/>
      <c r="H10" s="20"/>
      <c r="I10" s="20"/>
      <c r="J10" s="20"/>
    </row>
    <row r="11" spans="1:10" ht="39" customHeight="1">
      <c r="A11" s="18" t="s">
        <v>61</v>
      </c>
      <c r="B11" s="5" t="s">
        <v>1</v>
      </c>
      <c r="C11" s="17">
        <v>15.9</v>
      </c>
      <c r="D11" s="17">
        <v>100.6</v>
      </c>
      <c r="E11" s="17">
        <v>15.9</v>
      </c>
      <c r="F11" s="20">
        <f>SUM(E11/C11)*100</f>
        <v>100</v>
      </c>
      <c r="G11" s="20">
        <v>16</v>
      </c>
      <c r="H11" s="20">
        <f t="shared" si="1"/>
        <v>100.62893081761007</v>
      </c>
      <c r="I11" s="20">
        <v>16</v>
      </c>
      <c r="J11" s="20">
        <f t="shared" si="2"/>
        <v>100</v>
      </c>
    </row>
    <row r="12" spans="1:10" ht="53.25" customHeight="1">
      <c r="A12" s="18" t="s">
        <v>62</v>
      </c>
      <c r="B12" s="5" t="s">
        <v>1</v>
      </c>
      <c r="C12" s="17">
        <v>14.59</v>
      </c>
      <c r="D12" s="17">
        <v>101.9</v>
      </c>
      <c r="E12" s="17">
        <v>14.34</v>
      </c>
      <c r="F12" s="20">
        <f t="shared" si="0"/>
        <v>98.28649760109664</v>
      </c>
      <c r="G12" s="20">
        <v>14</v>
      </c>
      <c r="H12" s="20">
        <f t="shared" si="1"/>
        <v>97.62900976290098</v>
      </c>
      <c r="I12" s="20">
        <v>13.7</v>
      </c>
      <c r="J12" s="20">
        <f t="shared" si="2"/>
        <v>97.85714285714285</v>
      </c>
    </row>
    <row r="13" spans="1:10" ht="39" customHeight="1">
      <c r="A13" s="18" t="s">
        <v>63</v>
      </c>
      <c r="B13" s="5" t="s">
        <v>1</v>
      </c>
      <c r="C13" s="17">
        <v>1.372</v>
      </c>
      <c r="D13" s="17">
        <v>121.9</v>
      </c>
      <c r="E13" s="17">
        <v>2.057</v>
      </c>
      <c r="F13" s="20">
        <f t="shared" si="0"/>
        <v>149.92711370262387</v>
      </c>
      <c r="G13" s="25">
        <v>1.677</v>
      </c>
      <c r="H13" s="20">
        <f t="shared" si="1"/>
        <v>81.52649489547886</v>
      </c>
      <c r="I13" s="23">
        <v>1.352</v>
      </c>
      <c r="J13" s="20">
        <f t="shared" si="2"/>
        <v>80.62015503875969</v>
      </c>
    </row>
    <row r="14" spans="1:10" ht="25.5">
      <c r="A14" s="18" t="s">
        <v>78</v>
      </c>
      <c r="B14" s="5" t="s">
        <v>1</v>
      </c>
      <c r="C14" s="17">
        <v>0.267</v>
      </c>
      <c r="D14" s="17">
        <v>116.1</v>
      </c>
      <c r="E14" s="17">
        <v>0.483</v>
      </c>
      <c r="F14" s="20">
        <f t="shared" si="0"/>
        <v>180.89887640449436</v>
      </c>
      <c r="G14" s="25">
        <v>0.346</v>
      </c>
      <c r="H14" s="20">
        <f t="shared" si="1"/>
        <v>71.63561076604555</v>
      </c>
      <c r="I14" s="23">
        <v>0.282</v>
      </c>
      <c r="J14" s="20">
        <f t="shared" si="2"/>
        <v>81.5028901734104</v>
      </c>
    </row>
    <row r="15" spans="1:10" ht="12.75">
      <c r="A15" s="18" t="s">
        <v>79</v>
      </c>
      <c r="B15" s="5" t="s">
        <v>7</v>
      </c>
      <c r="C15" s="17">
        <v>1.14</v>
      </c>
      <c r="D15" s="17"/>
      <c r="E15" s="17">
        <v>2.04</v>
      </c>
      <c r="F15" s="20"/>
      <c r="G15" s="21">
        <v>1.46</v>
      </c>
      <c r="H15" s="20"/>
      <c r="I15" s="21">
        <v>1.16</v>
      </c>
      <c r="J15" s="20"/>
    </row>
    <row r="16" spans="1:10" ht="39.75" customHeight="1">
      <c r="A16" s="24" t="s">
        <v>85</v>
      </c>
      <c r="B16" s="16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22" t="s">
        <v>2</v>
      </c>
      <c r="B17" s="19" t="s">
        <v>3</v>
      </c>
      <c r="C17" s="17">
        <f>SUM(C21+C23)</f>
        <v>1089.1</v>
      </c>
      <c r="D17" s="17">
        <v>149.7</v>
      </c>
      <c r="E17" s="17">
        <f>SUM(E21+E23)</f>
        <v>1163.5</v>
      </c>
      <c r="F17" s="20">
        <f>SUM(E17/C17*100)</f>
        <v>106.83132861996145</v>
      </c>
      <c r="G17" s="20">
        <f>SUM(G21+G23)</f>
        <v>1315</v>
      </c>
      <c r="H17" s="20">
        <f>SUM(G17/E17*100)</f>
        <v>113.02105715513537</v>
      </c>
      <c r="I17" s="17">
        <f>SUM(I21+I23)</f>
        <v>1417.6</v>
      </c>
      <c r="J17" s="20">
        <f>SUM(I17/G17*100)</f>
        <v>107.80228136882128</v>
      </c>
    </row>
    <row r="18" spans="1:10" ht="25.5">
      <c r="A18" s="22" t="s">
        <v>65</v>
      </c>
      <c r="B18" s="19" t="s">
        <v>66</v>
      </c>
      <c r="C18" s="17">
        <v>126.7</v>
      </c>
      <c r="D18" s="17"/>
      <c r="E18" s="17">
        <v>101.5</v>
      </c>
      <c r="F18" s="20"/>
      <c r="G18" s="17">
        <v>100.7</v>
      </c>
      <c r="H18" s="20"/>
      <c r="I18" s="17">
        <v>94.9</v>
      </c>
      <c r="J18" s="20"/>
    </row>
    <row r="19" spans="1:10" ht="12.75">
      <c r="A19" s="22" t="s">
        <v>4</v>
      </c>
      <c r="B19" s="19" t="s">
        <v>3</v>
      </c>
      <c r="C19" s="17"/>
      <c r="D19" s="17"/>
      <c r="E19" s="17"/>
      <c r="F19" s="20"/>
      <c r="G19" s="17"/>
      <c r="H19" s="20"/>
      <c r="I19" s="17"/>
      <c r="J19" s="20"/>
    </row>
    <row r="20" spans="1:10" ht="25.5">
      <c r="A20" s="22" t="s">
        <v>67</v>
      </c>
      <c r="B20" s="19" t="s">
        <v>66</v>
      </c>
      <c r="C20" s="17"/>
      <c r="D20" s="17"/>
      <c r="E20" s="17"/>
      <c r="F20" s="20"/>
      <c r="G20" s="17"/>
      <c r="H20" s="20"/>
      <c r="I20" s="17"/>
      <c r="J20" s="20"/>
    </row>
    <row r="21" spans="1:10" ht="12.75">
      <c r="A21" s="22" t="s">
        <v>5</v>
      </c>
      <c r="B21" s="19" t="s">
        <v>3</v>
      </c>
      <c r="C21" s="17">
        <v>535.1</v>
      </c>
      <c r="D21" s="17">
        <v>183.1</v>
      </c>
      <c r="E21" s="17">
        <v>354</v>
      </c>
      <c r="F21" s="20">
        <f>SUM(E21/C21*100)</f>
        <v>66.15585871799664</v>
      </c>
      <c r="G21" s="17">
        <v>791.2</v>
      </c>
      <c r="H21" s="20">
        <f>SUM(G21/E21*100)</f>
        <v>223.50282485875707</v>
      </c>
      <c r="I21" s="17">
        <v>922.9</v>
      </c>
      <c r="J21" s="20">
        <f>SUM(I21/G21*100)</f>
        <v>116.64560161779573</v>
      </c>
    </row>
    <row r="22" spans="1:10" ht="30" customHeight="1">
      <c r="A22" s="22" t="s">
        <v>67</v>
      </c>
      <c r="B22" s="19" t="s">
        <v>66</v>
      </c>
      <c r="C22" s="17">
        <v>156.7</v>
      </c>
      <c r="D22" s="17"/>
      <c r="E22" s="17">
        <v>68.8</v>
      </c>
      <c r="F22" s="20"/>
      <c r="G22" s="17">
        <v>196.2</v>
      </c>
      <c r="H22" s="20"/>
      <c r="I22" s="17">
        <v>102.1</v>
      </c>
      <c r="J22" s="20"/>
    </row>
    <row r="23" spans="1:10" ht="25.5">
      <c r="A23" s="22" t="s">
        <v>6</v>
      </c>
      <c r="B23" s="19" t="s">
        <v>3</v>
      </c>
      <c r="C23" s="17">
        <v>554</v>
      </c>
      <c r="D23" s="17">
        <v>127.2</v>
      </c>
      <c r="E23" s="17">
        <v>809.5</v>
      </c>
      <c r="F23" s="20">
        <f>SUM(E23/C23*100)</f>
        <v>146.1191335740072</v>
      </c>
      <c r="G23" s="17">
        <v>523.8</v>
      </c>
      <c r="H23" s="20">
        <f>SUM(G23/E23*100)</f>
        <v>64.70660901791229</v>
      </c>
      <c r="I23" s="17">
        <v>494.7</v>
      </c>
      <c r="J23" s="20">
        <f>SUM(I23/G23*100)</f>
        <v>94.44444444444446</v>
      </c>
    </row>
    <row r="24" spans="1:10" ht="27.75" customHeight="1">
      <c r="A24" s="22" t="s">
        <v>67</v>
      </c>
      <c r="B24" s="19" t="s">
        <v>66</v>
      </c>
      <c r="C24" s="17">
        <v>105.4</v>
      </c>
      <c r="D24" s="17"/>
      <c r="E24" s="17">
        <v>115.9</v>
      </c>
      <c r="F24" s="20"/>
      <c r="G24" s="17">
        <v>56.3</v>
      </c>
      <c r="H24" s="20"/>
      <c r="I24" s="17">
        <v>83.9</v>
      </c>
      <c r="J24" s="20"/>
    </row>
    <row r="25" spans="1:10" ht="18.75" customHeight="1">
      <c r="A25" s="15" t="s">
        <v>8</v>
      </c>
      <c r="B25" s="16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22" t="s">
        <v>55</v>
      </c>
      <c r="B26" s="19" t="s">
        <v>9</v>
      </c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22" t="s">
        <v>10</v>
      </c>
      <c r="B27" s="19" t="s">
        <v>11</v>
      </c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22" t="s">
        <v>12</v>
      </c>
      <c r="B28" s="19" t="s">
        <v>13</v>
      </c>
      <c r="C28" s="17"/>
      <c r="D28" s="17"/>
      <c r="E28" s="17"/>
      <c r="F28" s="17"/>
      <c r="G28" s="17"/>
      <c r="H28" s="17"/>
      <c r="I28" s="17"/>
      <c r="J28" s="17"/>
    </row>
    <row r="29" spans="1:10" ht="14.25" customHeight="1">
      <c r="A29" s="22" t="s">
        <v>53</v>
      </c>
      <c r="B29" s="19" t="s">
        <v>54</v>
      </c>
      <c r="C29" s="17">
        <v>26.5</v>
      </c>
      <c r="D29" s="17"/>
      <c r="E29" s="17">
        <v>8.3</v>
      </c>
      <c r="F29" s="17"/>
      <c r="G29" s="17"/>
      <c r="H29" s="17"/>
      <c r="I29" s="17"/>
      <c r="J29" s="17"/>
    </row>
    <row r="30" spans="1:10" ht="12.75">
      <c r="A30" s="22" t="s">
        <v>14</v>
      </c>
      <c r="B30" s="19" t="s">
        <v>15</v>
      </c>
      <c r="C30" s="17"/>
      <c r="D30" s="17"/>
      <c r="E30" s="17"/>
      <c r="F30" s="17"/>
      <c r="G30" s="17"/>
      <c r="H30" s="17"/>
      <c r="I30" s="17"/>
      <c r="J30" s="17"/>
    </row>
    <row r="31" spans="1:10" ht="15" customHeight="1">
      <c r="A31" s="22" t="s">
        <v>16</v>
      </c>
      <c r="B31" s="19" t="s">
        <v>15</v>
      </c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22" t="s">
        <v>17</v>
      </c>
      <c r="B32" s="19" t="s">
        <v>15</v>
      </c>
      <c r="C32" s="17">
        <v>0.1</v>
      </c>
      <c r="D32" s="17"/>
      <c r="E32" s="17"/>
      <c r="F32" s="17"/>
      <c r="G32" s="17"/>
      <c r="H32" s="17"/>
      <c r="I32" s="17"/>
      <c r="J32" s="17"/>
    </row>
    <row r="33" spans="1:10" ht="16.5" customHeight="1">
      <c r="A33" s="24" t="s">
        <v>86</v>
      </c>
      <c r="B33" s="16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22" t="s">
        <v>2</v>
      </c>
      <c r="B34" s="19" t="s">
        <v>18</v>
      </c>
      <c r="C34" s="17">
        <v>3742.5</v>
      </c>
      <c r="D34" s="17">
        <v>126.9</v>
      </c>
      <c r="E34" s="17">
        <v>2570.6</v>
      </c>
      <c r="F34" s="20">
        <f>E34/1.076/C34*100</f>
        <v>63.83522931861244</v>
      </c>
      <c r="G34" s="17">
        <v>1247.4</v>
      </c>
      <c r="H34" s="20">
        <f>G34/1.082/E34*100</f>
        <v>44.848092456819785</v>
      </c>
      <c r="I34" s="20">
        <v>1270</v>
      </c>
      <c r="J34" s="20">
        <f>I34/1.0681/G34*100</f>
        <v>95.32044609908729</v>
      </c>
    </row>
    <row r="35" spans="1:10" ht="48" customHeight="1">
      <c r="A35" s="26" t="s">
        <v>64</v>
      </c>
      <c r="B35" s="4" t="s">
        <v>68</v>
      </c>
      <c r="C35" s="17">
        <v>126.9</v>
      </c>
      <c r="D35" s="17"/>
      <c r="E35" s="17">
        <v>63.8</v>
      </c>
      <c r="F35" s="17"/>
      <c r="G35" s="17">
        <v>44.8</v>
      </c>
      <c r="H35" s="17"/>
      <c r="I35" s="17">
        <v>95.3</v>
      </c>
      <c r="J35" s="17"/>
    </row>
    <row r="36" spans="1:10" ht="19.5" customHeight="1">
      <c r="A36" s="15" t="s">
        <v>87</v>
      </c>
      <c r="B36" s="16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22" t="s">
        <v>2</v>
      </c>
      <c r="B37" s="19" t="s">
        <v>19</v>
      </c>
      <c r="C37" s="17">
        <v>2185</v>
      </c>
      <c r="D37" s="17">
        <v>177.5</v>
      </c>
      <c r="E37" s="17">
        <v>2557</v>
      </c>
      <c r="F37" s="17">
        <v>110.7</v>
      </c>
      <c r="G37" s="17">
        <v>1673.5</v>
      </c>
      <c r="H37" s="17">
        <v>61.5</v>
      </c>
      <c r="I37" s="17">
        <v>3666.8</v>
      </c>
      <c r="J37" s="17">
        <v>204</v>
      </c>
    </row>
    <row r="38" spans="1:10" ht="45.75" customHeight="1">
      <c r="A38" s="26" t="s">
        <v>64</v>
      </c>
      <c r="B38" s="4" t="s">
        <v>68</v>
      </c>
      <c r="C38" s="17">
        <v>177.5</v>
      </c>
      <c r="D38" s="17"/>
      <c r="E38" s="17">
        <v>110.7</v>
      </c>
      <c r="F38" s="17"/>
      <c r="G38" s="17">
        <v>61.5</v>
      </c>
      <c r="H38" s="17"/>
      <c r="I38" s="17">
        <v>204</v>
      </c>
      <c r="J38" s="17"/>
    </row>
    <row r="39" spans="1:10" ht="12.75">
      <c r="A39" s="24" t="s">
        <v>88</v>
      </c>
      <c r="B39" s="16"/>
      <c r="C39" s="17"/>
      <c r="D39" s="17"/>
      <c r="E39" s="17"/>
      <c r="F39" s="17"/>
      <c r="G39" s="17"/>
      <c r="H39" s="17"/>
      <c r="I39" s="17"/>
      <c r="J39" s="17"/>
    </row>
    <row r="40" spans="1:10" ht="12.75">
      <c r="A40" s="22" t="s">
        <v>2</v>
      </c>
      <c r="B40" s="19" t="s">
        <v>19</v>
      </c>
      <c r="C40" s="27">
        <v>4146.6</v>
      </c>
      <c r="D40" s="27">
        <v>113.8</v>
      </c>
      <c r="E40" s="27">
        <v>3895.9</v>
      </c>
      <c r="F40" s="27">
        <v>83.2</v>
      </c>
      <c r="G40" s="27">
        <v>3923.2</v>
      </c>
      <c r="H40" s="27">
        <v>92.5</v>
      </c>
      <c r="I40" s="27">
        <v>4056.7</v>
      </c>
      <c r="J40" s="28">
        <v>98</v>
      </c>
    </row>
    <row r="41" spans="1:10" ht="38.25">
      <c r="A41" s="26" t="s">
        <v>64</v>
      </c>
      <c r="B41" s="4" t="s">
        <v>68</v>
      </c>
      <c r="C41" s="27">
        <v>113.8</v>
      </c>
      <c r="D41" s="27"/>
      <c r="E41" s="27">
        <v>83.2</v>
      </c>
      <c r="F41" s="27"/>
      <c r="G41" s="27">
        <v>92.5</v>
      </c>
      <c r="H41" s="27"/>
      <c r="I41" s="28">
        <v>98</v>
      </c>
      <c r="J41" s="27"/>
    </row>
    <row r="42" spans="1:10" ht="14.25" customHeight="1">
      <c r="A42" s="24" t="s">
        <v>89</v>
      </c>
      <c r="B42" s="16"/>
      <c r="C42" s="17"/>
      <c r="D42" s="17"/>
      <c r="E42" s="17"/>
      <c r="F42" s="17"/>
      <c r="G42" s="17"/>
      <c r="H42" s="17"/>
      <c r="I42" s="17"/>
      <c r="J42" s="17"/>
    </row>
    <row r="43" spans="1:10" ht="12.75">
      <c r="A43" s="22" t="s">
        <v>2</v>
      </c>
      <c r="B43" s="19" t="s">
        <v>19</v>
      </c>
      <c r="C43" s="27">
        <v>1561</v>
      </c>
      <c r="D43" s="27">
        <v>105.8</v>
      </c>
      <c r="E43" s="27">
        <v>1621.1</v>
      </c>
      <c r="F43" s="27">
        <v>97.6</v>
      </c>
      <c r="G43" s="27">
        <v>1736.6</v>
      </c>
      <c r="H43" s="27">
        <v>100.3</v>
      </c>
      <c r="I43" s="27">
        <v>1881.3</v>
      </c>
      <c r="J43" s="27">
        <v>103.7</v>
      </c>
    </row>
    <row r="44" spans="1:10" ht="45" customHeight="1">
      <c r="A44" s="26" t="s">
        <v>64</v>
      </c>
      <c r="B44" s="4" t="s">
        <v>68</v>
      </c>
      <c r="C44" s="27">
        <v>105.8</v>
      </c>
      <c r="D44" s="27"/>
      <c r="E44" s="27">
        <v>97.6</v>
      </c>
      <c r="F44" s="27"/>
      <c r="G44" s="27">
        <v>100.3</v>
      </c>
      <c r="H44" s="27"/>
      <c r="I44" s="27">
        <v>103.7</v>
      </c>
      <c r="J44" s="27"/>
    </row>
    <row r="45" spans="1:10" ht="24.75" customHeight="1">
      <c r="A45" s="29" t="s">
        <v>20</v>
      </c>
      <c r="B45" s="30"/>
      <c r="C45" s="17"/>
      <c r="D45" s="17"/>
      <c r="E45" s="17"/>
      <c r="F45" s="17"/>
      <c r="G45" s="17"/>
      <c r="H45" s="17"/>
      <c r="I45" s="17"/>
      <c r="J45" s="17"/>
    </row>
    <row r="46" spans="1:10" ht="12.75">
      <c r="A46" s="22" t="s">
        <v>2</v>
      </c>
      <c r="B46" s="19" t="s">
        <v>3</v>
      </c>
      <c r="C46" s="17">
        <v>44.8</v>
      </c>
      <c r="D46" s="17">
        <v>123.7</v>
      </c>
      <c r="E46" s="17">
        <v>70.1</v>
      </c>
      <c r="F46" s="20">
        <f>SUM(E46/C46*100)</f>
        <v>156.47321428571428</v>
      </c>
      <c r="G46" s="17">
        <v>81.5</v>
      </c>
      <c r="H46" s="20">
        <f>SUM(G46/E46*100)</f>
        <v>116.26248216833098</v>
      </c>
      <c r="I46" s="17">
        <v>96.6</v>
      </c>
      <c r="J46" s="20">
        <f>SUM(I46/G46*100)</f>
        <v>118.52760736196319</v>
      </c>
    </row>
    <row r="47" spans="1:10" ht="27" customHeight="1">
      <c r="A47" s="22" t="s">
        <v>65</v>
      </c>
      <c r="B47" s="19" t="s">
        <v>66</v>
      </c>
      <c r="C47" s="17">
        <v>103.3</v>
      </c>
      <c r="D47" s="17"/>
      <c r="E47" s="17">
        <v>102</v>
      </c>
      <c r="F47" s="20"/>
      <c r="G47" s="20">
        <v>110</v>
      </c>
      <c r="H47" s="20"/>
      <c r="I47" s="17">
        <v>108.4</v>
      </c>
      <c r="J47" s="20"/>
    </row>
    <row r="48" spans="1:10" ht="12.75">
      <c r="A48" s="22" t="s">
        <v>21</v>
      </c>
      <c r="B48" s="19" t="s">
        <v>22</v>
      </c>
      <c r="C48" s="17">
        <v>0.283</v>
      </c>
      <c r="D48" s="31" t="s">
        <v>120</v>
      </c>
      <c r="E48" s="17">
        <v>0.341</v>
      </c>
      <c r="F48" s="20">
        <f>SUM(E48/C48*100)</f>
        <v>120.49469964664313</v>
      </c>
      <c r="G48" s="17">
        <v>0.446</v>
      </c>
      <c r="H48" s="20">
        <f>SUM(G48/E48*100)</f>
        <v>130.79178885630498</v>
      </c>
      <c r="I48" s="17">
        <v>0.667</v>
      </c>
      <c r="J48" s="20">
        <f>SUM(I48/G48*100)</f>
        <v>149.55156950672645</v>
      </c>
    </row>
    <row r="49" spans="1:10" ht="24" customHeight="1">
      <c r="A49" s="22" t="s">
        <v>23</v>
      </c>
      <c r="B49" s="19" t="s">
        <v>22</v>
      </c>
      <c r="C49" s="17">
        <v>0.762</v>
      </c>
      <c r="D49" s="17">
        <v>106.7</v>
      </c>
      <c r="E49" s="17">
        <v>0.783</v>
      </c>
      <c r="F49" s="20">
        <f>SUM(E49/C49*100)</f>
        <v>102.75590551181102</v>
      </c>
      <c r="G49" s="17">
        <v>0.795</v>
      </c>
      <c r="H49" s="20">
        <f>SUM(G49/E49*100)</f>
        <v>101.53256704980842</v>
      </c>
      <c r="I49" s="17">
        <v>0.821</v>
      </c>
      <c r="J49" s="20">
        <f>SUM(I49/G49*100)</f>
        <v>103.27044025157232</v>
      </c>
    </row>
    <row r="50" spans="1:10" ht="20.25" customHeight="1">
      <c r="A50" s="22" t="s">
        <v>24</v>
      </c>
      <c r="B50" s="19" t="s">
        <v>25</v>
      </c>
      <c r="C50" s="17"/>
      <c r="D50" s="17"/>
      <c r="E50" s="17"/>
      <c r="F50" s="20"/>
      <c r="G50" s="17"/>
      <c r="H50" s="20"/>
      <c r="I50" s="17"/>
      <c r="J50" s="20"/>
    </row>
    <row r="51" spans="1:10" ht="12.75">
      <c r="A51" s="22" t="s">
        <v>26</v>
      </c>
      <c r="B51" s="19" t="s">
        <v>22</v>
      </c>
      <c r="C51" s="17"/>
      <c r="D51" s="17"/>
      <c r="E51" s="17"/>
      <c r="F51" s="20"/>
      <c r="G51" s="17"/>
      <c r="H51" s="20"/>
      <c r="I51" s="17"/>
      <c r="J51" s="20"/>
    </row>
    <row r="52" spans="1:10" ht="12.75">
      <c r="A52" s="22" t="s">
        <v>27</v>
      </c>
      <c r="B52" s="19" t="s">
        <v>22</v>
      </c>
      <c r="C52" s="17">
        <v>0.0651</v>
      </c>
      <c r="D52" s="17">
        <v>93.5</v>
      </c>
      <c r="E52" s="17">
        <v>0.0571</v>
      </c>
      <c r="F52" s="20">
        <f>SUM(E52/C52*100)</f>
        <v>87.71121351766512</v>
      </c>
      <c r="G52" s="17">
        <v>0.0338</v>
      </c>
      <c r="H52" s="20">
        <f>SUM(G52/E52*100)</f>
        <v>59.19439579684763</v>
      </c>
      <c r="I52" s="17">
        <v>0.0557</v>
      </c>
      <c r="J52" s="20">
        <f>SUM(I52/G52*100)</f>
        <v>164.79289940828403</v>
      </c>
    </row>
    <row r="53" spans="1:10" ht="12.75">
      <c r="A53" s="22" t="s">
        <v>28</v>
      </c>
      <c r="B53" s="19" t="s">
        <v>29</v>
      </c>
      <c r="C53" s="17">
        <v>1.754</v>
      </c>
      <c r="D53" s="31" t="s">
        <v>121</v>
      </c>
      <c r="E53" s="17">
        <v>1.853</v>
      </c>
      <c r="F53" s="20">
        <f>SUM(E53/C53*100)</f>
        <v>105.6442417331813</v>
      </c>
      <c r="G53" s="17">
        <v>1.635</v>
      </c>
      <c r="H53" s="20">
        <f>SUM(G53/E53*100)</f>
        <v>88.23529411764706</v>
      </c>
      <c r="I53" s="17">
        <v>4.374</v>
      </c>
      <c r="J53" s="32" t="s">
        <v>122</v>
      </c>
    </row>
    <row r="54" spans="1:10" ht="12.75">
      <c r="A54" s="15" t="s">
        <v>80</v>
      </c>
      <c r="B54" s="16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33" t="s">
        <v>70</v>
      </c>
      <c r="B55" s="34" t="s">
        <v>72</v>
      </c>
      <c r="C55" s="17">
        <v>64</v>
      </c>
      <c r="D55" s="17">
        <v>80</v>
      </c>
      <c r="E55" s="17"/>
      <c r="F55" s="17"/>
      <c r="G55" s="17"/>
      <c r="H55" s="17"/>
      <c r="I55" s="17"/>
      <c r="J55" s="17"/>
    </row>
    <row r="56" spans="1:10" ht="18" customHeight="1">
      <c r="A56" s="33" t="s">
        <v>83</v>
      </c>
      <c r="B56" s="34" t="s">
        <v>72</v>
      </c>
      <c r="C56" s="17">
        <v>686</v>
      </c>
      <c r="D56" s="17">
        <v>100.2</v>
      </c>
      <c r="E56" s="17">
        <v>738</v>
      </c>
      <c r="F56" s="20">
        <f>SUM(E56/C56*100)</f>
        <v>107.58017492711369</v>
      </c>
      <c r="G56" s="17">
        <v>676</v>
      </c>
      <c r="H56" s="20">
        <f>SUM(G56/E56*100)</f>
        <v>91.59891598915989</v>
      </c>
      <c r="I56" s="17">
        <v>684</v>
      </c>
      <c r="J56" s="20">
        <f>SUM(I56/G56*100)</f>
        <v>101.18343195266273</v>
      </c>
    </row>
    <row r="57" spans="1:10" ht="17.25" customHeight="1">
      <c r="A57" s="33" t="s">
        <v>71</v>
      </c>
      <c r="B57" s="34" t="s">
        <v>72</v>
      </c>
      <c r="C57" s="17">
        <v>102</v>
      </c>
      <c r="D57" s="31" t="s">
        <v>123</v>
      </c>
      <c r="E57" s="17"/>
      <c r="F57" s="17"/>
      <c r="G57" s="17"/>
      <c r="H57" s="17"/>
      <c r="I57" s="17"/>
      <c r="J57" s="17"/>
    </row>
    <row r="58" spans="1:10" ht="21.75" customHeight="1">
      <c r="A58" s="35" t="s">
        <v>30</v>
      </c>
      <c r="B58" s="36"/>
      <c r="C58" s="17"/>
      <c r="D58" s="17"/>
      <c r="E58" s="17"/>
      <c r="F58" s="17"/>
      <c r="G58" s="17"/>
      <c r="H58" s="17"/>
      <c r="I58" s="17"/>
      <c r="J58" s="17"/>
    </row>
    <row r="59" spans="1:10" ht="12.75">
      <c r="A59" s="22" t="s">
        <v>31</v>
      </c>
      <c r="B59" s="19" t="s">
        <v>19</v>
      </c>
      <c r="C59" s="17">
        <v>2820</v>
      </c>
      <c r="D59" s="17">
        <v>113.7</v>
      </c>
      <c r="E59" s="17">
        <v>2213</v>
      </c>
      <c r="F59" s="20">
        <f aca="true" t="shared" si="3" ref="F59:F66">SUM(E59/C59*100)</f>
        <v>78.47517730496453</v>
      </c>
      <c r="G59" s="17">
        <v>2843.8</v>
      </c>
      <c r="H59" s="20">
        <f>SUM(G59/E59*100)</f>
        <v>128.50429281518302</v>
      </c>
      <c r="I59" s="17">
        <v>3890.7</v>
      </c>
      <c r="J59" s="20">
        <f aca="true" t="shared" si="4" ref="J59:J66">SUM(I59/G59*100)</f>
        <v>136.81341866516632</v>
      </c>
    </row>
    <row r="60" spans="1:10" ht="40.5" customHeight="1">
      <c r="A60" s="22" t="s">
        <v>73</v>
      </c>
      <c r="B60" s="19" t="s">
        <v>19</v>
      </c>
      <c r="C60" s="17">
        <v>1880.3</v>
      </c>
      <c r="D60" s="17">
        <v>121.8</v>
      </c>
      <c r="E60" s="17">
        <v>1153.2</v>
      </c>
      <c r="F60" s="20">
        <f t="shared" si="3"/>
        <v>61.33063872786258</v>
      </c>
      <c r="G60" s="17">
        <v>1805.4</v>
      </c>
      <c r="H60" s="20">
        <f>SUM(G60/E60*100)</f>
        <v>156.5556711758585</v>
      </c>
      <c r="I60" s="17">
        <v>2825.5</v>
      </c>
      <c r="J60" s="20">
        <f t="shared" si="4"/>
        <v>156.50271407998227</v>
      </c>
    </row>
    <row r="61" spans="1:10" ht="12.75">
      <c r="A61" s="22" t="s">
        <v>32</v>
      </c>
      <c r="B61" s="19" t="s">
        <v>19</v>
      </c>
      <c r="C61" s="17">
        <v>2843.4</v>
      </c>
      <c r="D61" s="17">
        <v>116.4</v>
      </c>
      <c r="E61" s="17">
        <v>2396</v>
      </c>
      <c r="F61" s="20">
        <f t="shared" si="3"/>
        <v>84.26531617078146</v>
      </c>
      <c r="G61" s="17">
        <v>2816.2</v>
      </c>
      <c r="H61" s="20">
        <f>SUM(G61/E61*100)</f>
        <v>117.53756260434056</v>
      </c>
      <c r="I61" s="17">
        <v>3631.2</v>
      </c>
      <c r="J61" s="20">
        <f t="shared" si="4"/>
        <v>128.93970598679073</v>
      </c>
    </row>
    <row r="62" spans="1:10" ht="12.75">
      <c r="A62" s="22" t="s">
        <v>116</v>
      </c>
      <c r="B62" s="19" t="s">
        <v>19</v>
      </c>
      <c r="C62" s="17">
        <v>5085.7</v>
      </c>
      <c r="D62" s="17">
        <v>84.1</v>
      </c>
      <c r="E62" s="17">
        <v>1696.3</v>
      </c>
      <c r="F62" s="20">
        <f t="shared" si="3"/>
        <v>33.35430717502015</v>
      </c>
      <c r="G62" s="17">
        <v>5580.3</v>
      </c>
      <c r="H62" s="32" t="s">
        <v>119</v>
      </c>
      <c r="I62" s="20">
        <v>7032</v>
      </c>
      <c r="J62" s="20">
        <f t="shared" si="4"/>
        <v>126.01473039083919</v>
      </c>
    </row>
    <row r="63" spans="1:10" ht="12.75">
      <c r="A63" s="22" t="s">
        <v>117</v>
      </c>
      <c r="B63" s="19" t="s">
        <v>19</v>
      </c>
      <c r="C63" s="17">
        <v>64006.7</v>
      </c>
      <c r="D63" s="17">
        <v>162.3</v>
      </c>
      <c r="E63" s="17">
        <v>51902.4</v>
      </c>
      <c r="F63" s="20">
        <f t="shared" si="3"/>
        <v>81.08901099416155</v>
      </c>
      <c r="G63" s="17">
        <v>66343.8</v>
      </c>
      <c r="H63" s="20">
        <f>SUM(G63/E63*100)</f>
        <v>127.8241468602608</v>
      </c>
      <c r="I63" s="17">
        <v>59332.6</v>
      </c>
      <c r="J63" s="20">
        <f t="shared" si="4"/>
        <v>89.43201926932132</v>
      </c>
    </row>
    <row r="64" spans="1:10" ht="12.75">
      <c r="A64" s="22" t="s">
        <v>50</v>
      </c>
      <c r="B64" s="19" t="s">
        <v>19</v>
      </c>
      <c r="C64" s="17">
        <v>837.1</v>
      </c>
      <c r="D64" s="17">
        <v>15.8</v>
      </c>
      <c r="E64" s="17">
        <v>1269.4</v>
      </c>
      <c r="F64" s="20">
        <f t="shared" si="3"/>
        <v>151.6425755584757</v>
      </c>
      <c r="G64" s="17">
        <v>513.1</v>
      </c>
      <c r="H64" s="20">
        <f>SUM(G64/E64*100)</f>
        <v>40.42067118323617</v>
      </c>
      <c r="I64" s="20">
        <v>611</v>
      </c>
      <c r="J64" s="20">
        <f t="shared" si="4"/>
        <v>119.0801013447671</v>
      </c>
    </row>
    <row r="65" spans="1:10" ht="12.75">
      <c r="A65" s="22" t="s">
        <v>118</v>
      </c>
      <c r="B65" s="19" t="s">
        <v>19</v>
      </c>
      <c r="C65" s="17">
        <v>40254.3</v>
      </c>
      <c r="D65" s="17">
        <v>132.7</v>
      </c>
      <c r="E65" s="17">
        <v>31075.5</v>
      </c>
      <c r="F65" s="20">
        <f t="shared" si="3"/>
        <v>77.1979639442246</v>
      </c>
      <c r="G65" s="17">
        <v>55006.4</v>
      </c>
      <c r="H65" s="20">
        <f>SUM(G65/E65*100)</f>
        <v>177.0088976846712</v>
      </c>
      <c r="I65" s="17">
        <v>53354.2</v>
      </c>
      <c r="J65" s="20">
        <f t="shared" si="4"/>
        <v>96.99634951569271</v>
      </c>
    </row>
    <row r="66" spans="1:10" ht="12.75">
      <c r="A66" s="22" t="s">
        <v>50</v>
      </c>
      <c r="B66" s="19" t="s">
        <v>19</v>
      </c>
      <c r="C66" s="17">
        <v>1111.4</v>
      </c>
      <c r="D66" s="17">
        <v>42.5</v>
      </c>
      <c r="E66" s="17">
        <v>1287.7</v>
      </c>
      <c r="F66" s="20">
        <f t="shared" si="3"/>
        <v>115.8628756523304</v>
      </c>
      <c r="G66" s="17">
        <v>449.6</v>
      </c>
      <c r="H66" s="20">
        <f>SUM(G66/E66*100)</f>
        <v>34.914964665683</v>
      </c>
      <c r="I66" s="17">
        <v>480.2</v>
      </c>
      <c r="J66" s="20">
        <f t="shared" si="4"/>
        <v>106.80604982206405</v>
      </c>
    </row>
    <row r="67" spans="1:10" ht="12.75">
      <c r="A67" s="24" t="s">
        <v>33</v>
      </c>
      <c r="B67" s="16"/>
      <c r="C67" s="17"/>
      <c r="D67" s="17"/>
      <c r="E67" s="17"/>
      <c r="F67" s="17"/>
      <c r="G67" s="17"/>
      <c r="H67" s="17"/>
      <c r="I67" s="17"/>
      <c r="J67" s="17"/>
    </row>
    <row r="68" spans="1:10" ht="12.75">
      <c r="A68" s="22" t="s">
        <v>56</v>
      </c>
      <c r="B68" s="19" t="s">
        <v>34</v>
      </c>
      <c r="C68" s="17">
        <v>43.6</v>
      </c>
      <c r="D68" s="17">
        <v>77.7</v>
      </c>
      <c r="E68" s="17">
        <v>50.2</v>
      </c>
      <c r="F68" s="20">
        <f>E68/C68*100</f>
        <v>115.1376146788991</v>
      </c>
      <c r="G68" s="17">
        <v>23.3</v>
      </c>
      <c r="H68" s="20">
        <f>G68/E68*100</f>
        <v>46.41434262948207</v>
      </c>
      <c r="I68" s="17">
        <v>54.26</v>
      </c>
      <c r="J68" s="20">
        <f>I68/G68*100</f>
        <v>232.87553648068666</v>
      </c>
    </row>
    <row r="69" spans="1:10" ht="12.75">
      <c r="A69" s="22" t="s">
        <v>35</v>
      </c>
      <c r="B69" s="19" t="s">
        <v>36</v>
      </c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22" t="s">
        <v>37</v>
      </c>
      <c r="B70" s="19" t="s">
        <v>38</v>
      </c>
      <c r="C70" s="17">
        <v>125</v>
      </c>
      <c r="D70" s="17"/>
      <c r="E70" s="17"/>
      <c r="F70" s="17"/>
      <c r="G70" s="17"/>
      <c r="H70" s="17"/>
      <c r="I70" s="17"/>
      <c r="J70" s="17"/>
    </row>
    <row r="71" spans="1:10" ht="15.75" customHeight="1">
      <c r="A71" s="22" t="s">
        <v>39</v>
      </c>
      <c r="B71" s="19" t="s">
        <v>40</v>
      </c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22" t="s">
        <v>41</v>
      </c>
      <c r="B72" s="19" t="s">
        <v>42</v>
      </c>
      <c r="C72" s="17"/>
      <c r="D72" s="17"/>
      <c r="E72" s="17">
        <v>45</v>
      </c>
      <c r="F72" s="17"/>
      <c r="G72" s="17"/>
      <c r="H72" s="17"/>
      <c r="I72" s="17"/>
      <c r="J72" s="17"/>
    </row>
    <row r="73" spans="1:10" ht="16.5" customHeight="1">
      <c r="A73" s="24" t="s">
        <v>84</v>
      </c>
      <c r="B73" s="16"/>
      <c r="C73" s="17"/>
      <c r="D73" s="17"/>
      <c r="E73" s="17"/>
      <c r="F73" s="17"/>
      <c r="G73" s="17"/>
      <c r="H73" s="17"/>
      <c r="I73" s="17"/>
      <c r="J73" s="17"/>
    </row>
    <row r="74" spans="1:10" ht="31.5" customHeight="1">
      <c r="A74" s="37" t="s">
        <v>110</v>
      </c>
      <c r="B74" s="19" t="s">
        <v>57</v>
      </c>
      <c r="C74" s="17">
        <v>7</v>
      </c>
      <c r="D74" s="17">
        <v>100</v>
      </c>
      <c r="E74" s="17">
        <v>6</v>
      </c>
      <c r="F74" s="20">
        <f>SUM(E74/C74*100)</f>
        <v>85.71428571428571</v>
      </c>
      <c r="G74" s="17">
        <v>6</v>
      </c>
      <c r="H74" s="17">
        <f>SUM(G74/E74*100)</f>
        <v>100</v>
      </c>
      <c r="I74" s="17">
        <v>6</v>
      </c>
      <c r="J74" s="17">
        <f>SUM(I74/G74*100)</f>
        <v>100</v>
      </c>
    </row>
    <row r="75" spans="1:10" ht="19.5" customHeight="1">
      <c r="A75" s="18" t="s">
        <v>111</v>
      </c>
      <c r="B75" s="19" t="s">
        <v>57</v>
      </c>
      <c r="C75" s="17">
        <v>5</v>
      </c>
      <c r="D75" s="17">
        <v>100</v>
      </c>
      <c r="E75" s="17">
        <v>4</v>
      </c>
      <c r="F75" s="20">
        <f aca="true" t="shared" si="5" ref="F75:F84">SUM(E75/C75*100)</f>
        <v>80</v>
      </c>
      <c r="G75" s="17">
        <v>4</v>
      </c>
      <c r="H75" s="17">
        <f aca="true" t="shared" si="6" ref="H75:H84">SUM(G75/E75*100)</f>
        <v>100</v>
      </c>
      <c r="I75" s="17">
        <v>4</v>
      </c>
      <c r="J75" s="17">
        <f aca="true" t="shared" si="7" ref="J75:J84">SUM(I75/G75*100)</f>
        <v>100</v>
      </c>
    </row>
    <row r="76" spans="1:10" ht="24" customHeight="1">
      <c r="A76" s="38" t="s">
        <v>113</v>
      </c>
      <c r="B76" s="19" t="s">
        <v>57</v>
      </c>
      <c r="C76" s="17">
        <v>1</v>
      </c>
      <c r="D76" s="17">
        <v>100</v>
      </c>
      <c r="E76" s="17">
        <v>1</v>
      </c>
      <c r="F76" s="20">
        <f t="shared" si="5"/>
        <v>100</v>
      </c>
      <c r="G76" s="17">
        <v>1</v>
      </c>
      <c r="H76" s="17">
        <f t="shared" si="6"/>
        <v>100</v>
      </c>
      <c r="I76" s="17">
        <v>1</v>
      </c>
      <c r="J76" s="17">
        <f t="shared" si="7"/>
        <v>100</v>
      </c>
    </row>
    <row r="77" spans="1:10" ht="29.25" customHeight="1">
      <c r="A77" s="39" t="s">
        <v>112</v>
      </c>
      <c r="B77" s="19" t="s">
        <v>57</v>
      </c>
      <c r="C77" s="17">
        <v>2</v>
      </c>
      <c r="D77" s="17">
        <v>100</v>
      </c>
      <c r="E77" s="17">
        <v>2</v>
      </c>
      <c r="F77" s="20">
        <f t="shared" si="5"/>
        <v>100</v>
      </c>
      <c r="G77" s="17">
        <v>2</v>
      </c>
      <c r="H77" s="17">
        <f t="shared" si="6"/>
        <v>100</v>
      </c>
      <c r="I77" s="17">
        <v>2</v>
      </c>
      <c r="J77" s="17">
        <f t="shared" si="7"/>
        <v>100</v>
      </c>
    </row>
    <row r="78" spans="1:10" ht="24.75" customHeight="1">
      <c r="A78" s="38" t="s">
        <v>113</v>
      </c>
      <c r="B78" s="19" t="s">
        <v>57</v>
      </c>
      <c r="C78" s="17"/>
      <c r="D78" s="17"/>
      <c r="E78" s="17"/>
      <c r="F78" s="20"/>
      <c r="G78" s="17"/>
      <c r="H78" s="17"/>
      <c r="I78" s="17"/>
      <c r="J78" s="17"/>
    </row>
    <row r="79" spans="1:10" ht="25.5">
      <c r="A79" s="22" t="s">
        <v>58</v>
      </c>
      <c r="B79" s="19" t="s">
        <v>7</v>
      </c>
      <c r="C79" s="17">
        <v>100</v>
      </c>
      <c r="D79" s="17"/>
      <c r="E79" s="17">
        <v>100</v>
      </c>
      <c r="F79" s="20"/>
      <c r="G79" s="17">
        <v>100</v>
      </c>
      <c r="H79" s="17"/>
      <c r="I79" s="17">
        <v>100</v>
      </c>
      <c r="J79" s="17"/>
    </row>
    <row r="80" spans="1:10" ht="15.75" customHeight="1">
      <c r="A80" s="22" t="s">
        <v>59</v>
      </c>
      <c r="B80" s="19" t="s">
        <v>3</v>
      </c>
      <c r="C80" s="17">
        <v>182.8</v>
      </c>
      <c r="D80" s="17">
        <v>57.8</v>
      </c>
      <c r="E80" s="17">
        <v>182.2</v>
      </c>
      <c r="F80" s="20">
        <f t="shared" si="5"/>
        <v>99.67177242888401</v>
      </c>
      <c r="G80" s="17">
        <v>181.6</v>
      </c>
      <c r="H80" s="20">
        <f t="shared" si="6"/>
        <v>99.67069154774973</v>
      </c>
      <c r="I80" s="17">
        <v>242.8</v>
      </c>
      <c r="J80" s="20">
        <f t="shared" si="7"/>
        <v>133.70044052863437</v>
      </c>
    </row>
    <row r="81" spans="1:10" ht="28.5" customHeight="1">
      <c r="A81" s="22" t="s">
        <v>60</v>
      </c>
      <c r="B81" s="19" t="s">
        <v>7</v>
      </c>
      <c r="C81" s="17">
        <v>50.8</v>
      </c>
      <c r="D81" s="17"/>
      <c r="E81" s="17">
        <v>47.4</v>
      </c>
      <c r="F81" s="20"/>
      <c r="G81" s="17">
        <v>57.9</v>
      </c>
      <c r="H81" s="20"/>
      <c r="I81" s="17">
        <v>51.9</v>
      </c>
      <c r="J81" s="20"/>
    </row>
    <row r="82" spans="1:10" ht="30" customHeight="1">
      <c r="A82" s="40" t="s">
        <v>74</v>
      </c>
      <c r="B82" s="19" t="s">
        <v>3</v>
      </c>
      <c r="C82" s="17">
        <v>8.34</v>
      </c>
      <c r="D82" s="17">
        <v>84.3</v>
      </c>
      <c r="E82" s="17">
        <v>15.31</v>
      </c>
      <c r="F82" s="20">
        <f t="shared" si="5"/>
        <v>183.57314148681056</v>
      </c>
      <c r="G82" s="17">
        <v>17.51</v>
      </c>
      <c r="H82" s="20">
        <f t="shared" si="6"/>
        <v>114.36969301110386</v>
      </c>
      <c r="I82" s="17">
        <v>25.9</v>
      </c>
      <c r="J82" s="20">
        <f t="shared" si="7"/>
        <v>147.91547687035978</v>
      </c>
    </row>
    <row r="83" spans="1:10" ht="41.25" customHeight="1">
      <c r="A83" s="41" t="s">
        <v>75</v>
      </c>
      <c r="B83" s="19" t="s">
        <v>7</v>
      </c>
      <c r="C83" s="17">
        <v>99.3</v>
      </c>
      <c r="D83" s="17"/>
      <c r="E83" s="17">
        <v>99.4</v>
      </c>
      <c r="F83" s="20"/>
      <c r="G83" s="17">
        <v>99.5</v>
      </c>
      <c r="H83" s="20"/>
      <c r="I83" s="17">
        <v>99.5</v>
      </c>
      <c r="J83" s="20"/>
    </row>
    <row r="84" spans="1:10" ht="44.25" customHeight="1">
      <c r="A84" s="42" t="s">
        <v>109</v>
      </c>
      <c r="B84" s="19" t="s">
        <v>107</v>
      </c>
      <c r="C84" s="17">
        <v>587</v>
      </c>
      <c r="D84" s="17">
        <v>109.3</v>
      </c>
      <c r="E84" s="17">
        <v>510</v>
      </c>
      <c r="F84" s="20">
        <f t="shared" si="5"/>
        <v>86.88245315161839</v>
      </c>
      <c r="G84" s="17">
        <v>764</v>
      </c>
      <c r="H84" s="20">
        <f t="shared" si="6"/>
        <v>149.80392156862746</v>
      </c>
      <c r="I84" s="17">
        <v>848</v>
      </c>
      <c r="J84" s="20">
        <f t="shared" si="7"/>
        <v>110.99476439790577</v>
      </c>
    </row>
    <row r="85" spans="1:10" ht="30.75" customHeight="1">
      <c r="A85" s="22" t="s">
        <v>108</v>
      </c>
      <c r="B85" s="19" t="s">
        <v>7</v>
      </c>
      <c r="C85" s="17">
        <v>79.8</v>
      </c>
      <c r="D85" s="17"/>
      <c r="E85" s="17">
        <v>83</v>
      </c>
      <c r="F85" s="20"/>
      <c r="G85" s="17">
        <v>83.3</v>
      </c>
      <c r="H85" s="20"/>
      <c r="I85" s="17">
        <v>83.5</v>
      </c>
      <c r="J85" s="20"/>
    </row>
    <row r="86" spans="1:10" ht="12.75">
      <c r="A86" s="24" t="s">
        <v>43</v>
      </c>
      <c r="B86" s="16"/>
      <c r="C86" s="17"/>
      <c r="D86" s="17"/>
      <c r="E86" s="17"/>
      <c r="F86" s="17"/>
      <c r="G86" s="17"/>
      <c r="H86" s="17"/>
      <c r="I86" s="17"/>
      <c r="J86" s="17"/>
    </row>
    <row r="87" spans="1:10" ht="38.25">
      <c r="A87" s="22" t="s">
        <v>51</v>
      </c>
      <c r="B87" s="19" t="s">
        <v>44</v>
      </c>
      <c r="C87" s="17">
        <v>40158</v>
      </c>
      <c r="D87" s="17">
        <v>116.5</v>
      </c>
      <c r="E87" s="17">
        <v>43184</v>
      </c>
      <c r="F87" s="20">
        <f>SUM(E87/C87)*100</f>
        <v>107.53523581851685</v>
      </c>
      <c r="G87" s="20">
        <v>48455.8</v>
      </c>
      <c r="H87" s="20">
        <f>SUM(G87/E87)*100</f>
        <v>112.20776213412375</v>
      </c>
      <c r="I87" s="20">
        <v>53373.7</v>
      </c>
      <c r="J87" s="20">
        <f>SUM(I87/G87)*100</f>
        <v>110.14924941905817</v>
      </c>
    </row>
    <row r="88" spans="1:10" ht="12.75" customHeight="1">
      <c r="A88" s="22" t="s">
        <v>45</v>
      </c>
      <c r="B88" s="19" t="s">
        <v>44</v>
      </c>
      <c r="C88" s="17">
        <v>30910</v>
      </c>
      <c r="D88" s="17">
        <v>113.1</v>
      </c>
      <c r="E88" s="17">
        <v>31400.8</v>
      </c>
      <c r="F88" s="20">
        <f>SUM(E88/C88)*100</f>
        <v>101.5878356518926</v>
      </c>
      <c r="G88" s="20">
        <v>33620.5</v>
      </c>
      <c r="H88" s="20">
        <f>SUM(G88/E88)*100</f>
        <v>107.06892818017376</v>
      </c>
      <c r="I88" s="20">
        <v>38758</v>
      </c>
      <c r="J88" s="20">
        <f>SUM(I88/G88)*100</f>
        <v>115.28085543046653</v>
      </c>
    </row>
    <row r="89" spans="1:10" ht="12.75">
      <c r="A89" s="22" t="s">
        <v>46</v>
      </c>
      <c r="B89" s="19" t="s">
        <v>44</v>
      </c>
      <c r="C89" s="27">
        <v>191.5</v>
      </c>
      <c r="D89" s="27">
        <v>109.5</v>
      </c>
      <c r="E89" s="27">
        <v>179</v>
      </c>
      <c r="F89" s="27">
        <v>84.4</v>
      </c>
      <c r="G89" s="27">
        <v>178.1</v>
      </c>
      <c r="H89" s="27">
        <v>91.9</v>
      </c>
      <c r="I89" s="27">
        <v>185.2</v>
      </c>
      <c r="J89" s="27">
        <v>97.4</v>
      </c>
    </row>
    <row r="90" spans="1:10" ht="25.5">
      <c r="A90" s="22" t="s">
        <v>52</v>
      </c>
      <c r="B90" s="19" t="s">
        <v>7</v>
      </c>
      <c r="C90" s="17">
        <v>102.3</v>
      </c>
      <c r="D90" s="17"/>
      <c r="E90" s="17">
        <v>93</v>
      </c>
      <c r="F90" s="20"/>
      <c r="G90" s="20">
        <v>99.3</v>
      </c>
      <c r="H90" s="20"/>
      <c r="I90" s="20">
        <v>109.5</v>
      </c>
      <c r="J90" s="20"/>
    </row>
    <row r="91" spans="1:10" ht="25.5">
      <c r="A91" s="22" t="s">
        <v>47</v>
      </c>
      <c r="B91" s="19" t="s">
        <v>44</v>
      </c>
      <c r="C91" s="17">
        <v>7520</v>
      </c>
      <c r="D91" s="17">
        <v>124.4</v>
      </c>
      <c r="E91" s="17">
        <v>10036.1</v>
      </c>
      <c r="F91" s="20">
        <f>SUM(E91/C91)*100</f>
        <v>133.45877659574467</v>
      </c>
      <c r="G91" s="20">
        <v>12032.1</v>
      </c>
      <c r="H91" s="20">
        <f>SUM(G91/E91)*100</f>
        <v>119.88820358505794</v>
      </c>
      <c r="I91" s="20">
        <v>13144.5</v>
      </c>
      <c r="J91" s="20">
        <f>SUM(I91/G91)*100</f>
        <v>109.24526890567732</v>
      </c>
    </row>
    <row r="92" spans="1:10" ht="26.25" customHeight="1">
      <c r="A92" s="22" t="s">
        <v>48</v>
      </c>
      <c r="B92" s="19" t="s">
        <v>7</v>
      </c>
      <c r="C92" s="17">
        <v>128.7</v>
      </c>
      <c r="D92" s="17"/>
      <c r="E92" s="17">
        <v>154</v>
      </c>
      <c r="F92" s="20"/>
      <c r="G92" s="20">
        <v>171.8</v>
      </c>
      <c r="H92" s="20"/>
      <c r="I92" s="20">
        <v>176.4</v>
      </c>
      <c r="J92" s="20"/>
    </row>
    <row r="93" spans="1:10" ht="12.75">
      <c r="A93" s="22" t="s">
        <v>90</v>
      </c>
      <c r="B93" s="19" t="s">
        <v>49</v>
      </c>
      <c r="C93" s="27">
        <v>127.2</v>
      </c>
      <c r="D93" s="27">
        <v>112.4</v>
      </c>
      <c r="E93" s="27">
        <v>118.1</v>
      </c>
      <c r="F93" s="27">
        <v>82.2</v>
      </c>
      <c r="G93" s="27">
        <v>115.7</v>
      </c>
      <c r="H93" s="27">
        <v>90</v>
      </c>
      <c r="I93" s="27">
        <v>117.2</v>
      </c>
      <c r="J93" s="27">
        <v>93.5</v>
      </c>
    </row>
    <row r="94" spans="1:10" ht="18.75" customHeight="1">
      <c r="A94" s="22" t="s">
        <v>91</v>
      </c>
      <c r="B94" s="19" t="s">
        <v>49</v>
      </c>
      <c r="C94" s="27">
        <v>47.9</v>
      </c>
      <c r="D94" s="27">
        <v>103.8</v>
      </c>
      <c r="E94" s="28">
        <v>49.1</v>
      </c>
      <c r="F94" s="27">
        <v>96.4</v>
      </c>
      <c r="G94" s="27">
        <v>51.2</v>
      </c>
      <c r="H94" s="27">
        <v>97.6</v>
      </c>
      <c r="I94" s="27">
        <v>54.4</v>
      </c>
      <c r="J94" s="27">
        <v>101.7</v>
      </c>
    </row>
    <row r="95" spans="1:10" ht="40.5" customHeight="1">
      <c r="A95" s="33" t="s">
        <v>92</v>
      </c>
      <c r="B95" s="34" t="s">
        <v>69</v>
      </c>
      <c r="C95" s="17">
        <v>6.6</v>
      </c>
      <c r="D95" s="17">
        <v>102.3</v>
      </c>
      <c r="E95" s="17">
        <v>8.7</v>
      </c>
      <c r="F95" s="20">
        <f>SUM(E95/C95*100)</f>
        <v>131.8181818181818</v>
      </c>
      <c r="G95" s="17">
        <v>11.1</v>
      </c>
      <c r="H95" s="20">
        <f>SUM(G95/E95*100)</f>
        <v>127.58620689655173</v>
      </c>
      <c r="I95" s="17">
        <v>14.3</v>
      </c>
      <c r="J95" s="20">
        <f>SUM(I95/G95*100)</f>
        <v>128.82882882882885</v>
      </c>
    </row>
    <row r="96" spans="1:10" ht="9" customHeight="1">
      <c r="A96" s="9"/>
      <c r="B96" s="10"/>
      <c r="C96" s="11"/>
      <c r="D96" s="11"/>
      <c r="E96" s="11"/>
      <c r="F96" s="11"/>
      <c r="G96" s="11"/>
      <c r="H96" s="11"/>
      <c r="I96" s="11"/>
      <c r="J96" s="11"/>
    </row>
    <row r="97" spans="1:10" ht="12.75" hidden="1">
      <c r="A97" s="9"/>
      <c r="B97" s="10"/>
      <c r="C97" s="11"/>
      <c r="D97" s="11"/>
      <c r="E97" s="11"/>
      <c r="F97" s="11"/>
      <c r="G97" s="11"/>
      <c r="H97" s="11"/>
      <c r="I97" s="11"/>
      <c r="J97" s="11"/>
    </row>
    <row r="98" ht="15.75">
      <c r="A98" s="8" t="s">
        <v>101</v>
      </c>
    </row>
    <row r="99" ht="15.75">
      <c r="A99" s="3" t="s">
        <v>102</v>
      </c>
    </row>
    <row r="100" ht="15.75">
      <c r="A100" s="3" t="s">
        <v>103</v>
      </c>
    </row>
    <row r="101" ht="12.75">
      <c r="A101" s="1" t="s">
        <v>124</v>
      </c>
    </row>
    <row r="102" ht="12.75">
      <c r="A102" s="8"/>
    </row>
  </sheetData>
  <sheetProtection/>
  <mergeCells count="15">
    <mergeCell ref="A73:B73"/>
    <mergeCell ref="A86:B86"/>
    <mergeCell ref="A39:B39"/>
    <mergeCell ref="A42:B42"/>
    <mergeCell ref="A54:B54"/>
    <mergeCell ref="A45:B45"/>
    <mergeCell ref="A36:B36"/>
    <mergeCell ref="A67:B67"/>
    <mergeCell ref="A16:B16"/>
    <mergeCell ref="A2:J2"/>
    <mergeCell ref="A3:J3"/>
    <mergeCell ref="A6:B6"/>
    <mergeCell ref="A10:B10"/>
    <mergeCell ref="A33:B33"/>
    <mergeCell ref="A25:B25"/>
  </mergeCells>
  <printOptions/>
  <pageMargins left="0.31496062992125984" right="0.35433070866141736" top="0.6041666666666666" bottom="0.1968503937007874" header="0.5118110236220472" footer="0.5118110236220472"/>
  <pageSetup horizontalDpi="600" verticalDpi="600" orientation="landscape" paperSize="9" r:id="rId1"/>
  <rowBreaks count="4" manualBreakCount="4">
    <brk id="20" max="9" man="1"/>
    <brk id="41" max="255" man="1"/>
    <brk id="57" max="255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Грудцына Ирина Викторовна</cp:lastModifiedBy>
  <cp:lastPrinted>2012-01-27T04:48:47Z</cp:lastPrinted>
  <dcterms:created xsi:type="dcterms:W3CDTF">2007-04-10T02:31:52Z</dcterms:created>
  <dcterms:modified xsi:type="dcterms:W3CDTF">2012-01-27T08:10:23Z</dcterms:modified>
  <cp:category/>
  <cp:version/>
  <cp:contentType/>
  <cp:contentStatus/>
</cp:coreProperties>
</file>