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355" windowHeight="8400" activeTab="0"/>
  </bookViews>
  <sheets>
    <sheet name="Лист1" sheetId="1" r:id="rId1"/>
  </sheets>
  <definedNames>
    <definedName name="_xlnm.Print_Titles" localSheetId="0">'Лист1'!$7:$7</definedName>
  </definedNames>
  <calcPr fullCalcOnLoad="1"/>
</workbook>
</file>

<file path=xl/sharedStrings.xml><?xml version="1.0" encoding="utf-8"?>
<sst xmlns="http://schemas.openxmlformats.org/spreadsheetml/2006/main" count="375" uniqueCount="250">
  <si>
    <t>Показатели</t>
  </si>
  <si>
    <t>тыс.человек</t>
  </si>
  <si>
    <t xml:space="preserve">     в действующих ценах каждого года</t>
  </si>
  <si>
    <t>млн. рублей</t>
  </si>
  <si>
    <t xml:space="preserve">   - добыча полезных ископаемых</t>
  </si>
  <si>
    <t xml:space="preserve">   - обрабатывающие производства</t>
  </si>
  <si>
    <t xml:space="preserve">   - производство и распределение электроэнергии, газа и воды   </t>
  </si>
  <si>
    <t>%</t>
  </si>
  <si>
    <t>Производство основных видов промышленной продукции:</t>
  </si>
  <si>
    <t>млн.тонн</t>
  </si>
  <si>
    <t>млрд.куб.м</t>
  </si>
  <si>
    <t>Производство электроэнергии</t>
  </si>
  <si>
    <t>млрд.кВт. час.</t>
  </si>
  <si>
    <t>тыс.куб.м</t>
  </si>
  <si>
    <t>Производство пиломатериалов</t>
  </si>
  <si>
    <t>млн.руб.</t>
  </si>
  <si>
    <t>млн.рублей</t>
  </si>
  <si>
    <t>Производство сельскохозяйственной продукции (без учета населения):</t>
  </si>
  <si>
    <t>скот и птица (на убой в живом весе)</t>
  </si>
  <si>
    <t>тыс.тонн</t>
  </si>
  <si>
    <t>молоко</t>
  </si>
  <si>
    <t>яйцо</t>
  </si>
  <si>
    <t>млн.штук</t>
  </si>
  <si>
    <t>картофель</t>
  </si>
  <si>
    <t>овощи</t>
  </si>
  <si>
    <t>поголовье скота</t>
  </si>
  <si>
    <t>тыс.голов</t>
  </si>
  <si>
    <t xml:space="preserve">Финансы: </t>
  </si>
  <si>
    <t>Доходы  бюджета муниципального образования</t>
  </si>
  <si>
    <t>Расходы  бюджета муниципального образования</t>
  </si>
  <si>
    <t>Ввод жилья и объектов соцкультбыта:</t>
  </si>
  <si>
    <t>тыс.кв.м</t>
  </si>
  <si>
    <t>Общеобразовательные школы</t>
  </si>
  <si>
    <t>уч. мест</t>
  </si>
  <si>
    <t>Дошкольные образовательные учреждения</t>
  </si>
  <si>
    <t xml:space="preserve">мест </t>
  </si>
  <si>
    <t>Поликлиники</t>
  </si>
  <si>
    <t>посещений в смену</t>
  </si>
  <si>
    <t>Больницы</t>
  </si>
  <si>
    <t>койко/мест</t>
  </si>
  <si>
    <t>Уровень жизни населения:</t>
  </si>
  <si>
    <t>рублей</t>
  </si>
  <si>
    <t>Денежные доходы на душу населения</t>
  </si>
  <si>
    <t>Потребительские расходы на душу населения</t>
  </si>
  <si>
    <t>Средний размер дохода пенсионера (на конец года отчетного периода)</t>
  </si>
  <si>
    <t xml:space="preserve">Соотношение среднемесячного дохода  и прожиточного минимума пенсионера </t>
  </si>
  <si>
    <t>тыс.рублей</t>
  </si>
  <si>
    <t>Начисленная среднемесячная номинальная заработная плата одного работающего по крупным и средним предприятиям</t>
  </si>
  <si>
    <t>Реальные располагаемые денежные доходы неселения</t>
  </si>
  <si>
    <t>Конструкции и детали железобетонные</t>
  </si>
  <si>
    <t>Добыча нефти, включая газовый конденсат</t>
  </si>
  <si>
    <t>Жилые дома (общая площадь квартир)</t>
  </si>
  <si>
    <t>единиц</t>
  </si>
  <si>
    <t>Установленный стандарт уровня платежей населения за ЖКУ</t>
  </si>
  <si>
    <t>Общая дебиторская задолженность ЖКК</t>
  </si>
  <si>
    <t>Доля задолженности населения в общем объеме дебиторской задолженности ЖКК</t>
  </si>
  <si>
    <t>Среднесписочная численность работников (без внешних совместителей) по полному кругу организаций</t>
  </si>
  <si>
    <t>Среднесписочная численность работников (без внешних совместителей) по организациям, не относящимся к субъектам малого предпринимательства</t>
  </si>
  <si>
    <t>Индекс физического объема</t>
  </si>
  <si>
    <t>Индекс промышленного производства</t>
  </si>
  <si>
    <t>в % к предыдущему году</t>
  </si>
  <si>
    <t>Индекс производства</t>
  </si>
  <si>
    <t>% к предыдущему году в сопоставимых ценах</t>
  </si>
  <si>
    <t>тыс. единиц</t>
  </si>
  <si>
    <t>хлеб и хлебобулочные изделия</t>
  </si>
  <si>
    <t>колбасные изделия</t>
  </si>
  <si>
    <t>тонн</t>
  </si>
  <si>
    <t>в том числе: безвозмездные поступления от других бюджетов бюджетной системы Российской Федерации</t>
  </si>
  <si>
    <t xml:space="preserve">Объем предоставленных субсидий на оплату жилого помещения и коммунальных услуг </t>
  </si>
  <si>
    <t>Миграционный прирост (убыль) населения</t>
  </si>
  <si>
    <t>Производство местной  пищевой продукции:</t>
  </si>
  <si>
    <t>Демография:</t>
  </si>
  <si>
    <t>Труд и занятость населения:</t>
  </si>
  <si>
    <t>молоко прошедшее промышленную обработку</t>
  </si>
  <si>
    <t>Жилищно- коммунальный комплекс:</t>
  </si>
  <si>
    <t>Объем отгруженных товаров собственного производства, выполненных работ и услуг собственными силами (по крупным и средним) производителей промышленной продукции</t>
  </si>
  <si>
    <t>Объем инвестиций в основной капитал</t>
  </si>
  <si>
    <t xml:space="preserve">Объем работ, выполненных по виду деятельности "Строительство" </t>
  </si>
  <si>
    <t>Оборот розничной торговли</t>
  </si>
  <si>
    <t>Объем реализации платных услуг</t>
  </si>
  <si>
    <t>Товарооборот на 1 жителя</t>
  </si>
  <si>
    <t>Объем реализации платных услуг на 1 жителя</t>
  </si>
  <si>
    <t xml:space="preserve">Количество транспортных средств в собственности граждан, зарегистрированных в установленном порядке, состоящих на учете </t>
  </si>
  <si>
    <t>единицы измерения</t>
  </si>
  <si>
    <t>Динамика основных показателей</t>
  </si>
  <si>
    <t>человек</t>
  </si>
  <si>
    <t>Число организаций, оказывающих жилищно-коммунальные услуги, из них:</t>
  </si>
  <si>
    <t>число организаций на рынке жилищных услуг</t>
  </si>
  <si>
    <t>число организаций, оказывающих коммунальные услуги</t>
  </si>
  <si>
    <t>в том числе: частной формы собственности</t>
  </si>
  <si>
    <t xml:space="preserve">  январь-март    2009 года</t>
  </si>
  <si>
    <t>Индекс  производства</t>
  </si>
  <si>
    <t>х</t>
  </si>
  <si>
    <t xml:space="preserve"> 2011 год</t>
  </si>
  <si>
    <t xml:space="preserve">из них численность официально зарегистрированных безработных </t>
  </si>
  <si>
    <t>Численность граждан, обратившихся за содействием в поиске подходящей работы в органы службы занятости населения (на конец периода)</t>
  </si>
  <si>
    <t>Фактический уровень возмещения населением затрат за предоставление жилищно-коммунальных услуг</t>
  </si>
  <si>
    <t>Удельный вес общей площади жилых помещений, оборудованной одновременно водопроводом, водоотведением (канализацией), отоплением, горячим водоснабжением, газом или напольными плитамик общей площади жилых помещений</t>
  </si>
  <si>
    <t>Удельный вес площади оборудованной водопроводом</t>
  </si>
  <si>
    <t>Удельный вес площади оборудованной канализацией</t>
  </si>
  <si>
    <t>Удельный вес площади оборудованной отоплением</t>
  </si>
  <si>
    <t>Удельный вес площади оборудованной ваннами (душем)</t>
  </si>
  <si>
    <t>Удельный вес площади оборудованной газом</t>
  </si>
  <si>
    <t>Удельный вес площади оборудованной напольными электрическими плитами</t>
  </si>
  <si>
    <t>Число семей, получавших субсидии на оплату жилого помещения и коммунальных услуг (на конец отчетного периода)</t>
  </si>
  <si>
    <t>Численность лиц, проживающих в семьях, получавших субсидии на оплату жилого помещения и коммунальных услуг (на конец отчетного периода)</t>
  </si>
  <si>
    <t>Удельный вес площади оборудованной горячим водоснабжением</t>
  </si>
  <si>
    <t>в т.ч. просроченная</t>
  </si>
  <si>
    <t>Производство древесины необработанной</t>
  </si>
  <si>
    <t>№ п/п</t>
  </si>
  <si>
    <t>1.</t>
  </si>
  <si>
    <t>2.</t>
  </si>
  <si>
    <t>1.1.</t>
  </si>
  <si>
    <t>1.2.</t>
  </si>
  <si>
    <t>1.3.</t>
  </si>
  <si>
    <t>2.1</t>
  </si>
  <si>
    <t>2.2</t>
  </si>
  <si>
    <t>2.3</t>
  </si>
  <si>
    <t>2.3.1</t>
  </si>
  <si>
    <t>2.4</t>
  </si>
  <si>
    <t>3.</t>
  </si>
  <si>
    <t>3.1</t>
  </si>
  <si>
    <t>3.2</t>
  </si>
  <si>
    <t>3.3</t>
  </si>
  <si>
    <t>3.4</t>
  </si>
  <si>
    <t>3.5</t>
  </si>
  <si>
    <t>3.6</t>
  </si>
  <si>
    <t>3.7</t>
  </si>
  <si>
    <t>4.</t>
  </si>
  <si>
    <t>4.1</t>
  </si>
  <si>
    <t>4.2</t>
  </si>
  <si>
    <t>4.3</t>
  </si>
  <si>
    <t>4.4</t>
  </si>
  <si>
    <t>4.5</t>
  </si>
  <si>
    <t>4.6</t>
  </si>
  <si>
    <t>4.7</t>
  </si>
  <si>
    <t>5.</t>
  </si>
  <si>
    <t>5.1</t>
  </si>
  <si>
    <t>6.</t>
  </si>
  <si>
    <t>6.1</t>
  </si>
  <si>
    <t>7.</t>
  </si>
  <si>
    <t>7.1</t>
  </si>
  <si>
    <t>8.</t>
  </si>
  <si>
    <t>8.1</t>
  </si>
  <si>
    <t>9.</t>
  </si>
  <si>
    <t>9.1</t>
  </si>
  <si>
    <t>9.2</t>
  </si>
  <si>
    <t>9.3</t>
  </si>
  <si>
    <t>9.4</t>
  </si>
  <si>
    <t>9.5</t>
  </si>
  <si>
    <t>9.6</t>
  </si>
  <si>
    <t>9.7</t>
  </si>
  <si>
    <t>10.</t>
  </si>
  <si>
    <t>10.1</t>
  </si>
  <si>
    <t>10.2</t>
  </si>
  <si>
    <t>10.3</t>
  </si>
  <si>
    <t>12.</t>
  </si>
  <si>
    <t>12.1</t>
  </si>
  <si>
    <t>12.2</t>
  </si>
  <si>
    <t>12.3</t>
  </si>
  <si>
    <t>12.4</t>
  </si>
  <si>
    <t>12.5</t>
  </si>
  <si>
    <t>12.5.1</t>
  </si>
  <si>
    <t>12.6</t>
  </si>
  <si>
    <t>12.6.1</t>
  </si>
  <si>
    <t>13.</t>
  </si>
  <si>
    <t>13.1</t>
  </si>
  <si>
    <t>13.2</t>
  </si>
  <si>
    <t>13.3</t>
  </si>
  <si>
    <t>13.4</t>
  </si>
  <si>
    <t>13.5</t>
  </si>
  <si>
    <t>14.</t>
  </si>
  <si>
    <t>14.1</t>
  </si>
  <si>
    <t>14.1.1</t>
  </si>
  <si>
    <t>14.1.2</t>
  </si>
  <si>
    <t>14.2.1</t>
  </si>
  <si>
    <t>14.2.2</t>
  </si>
  <si>
    <t>14.3</t>
  </si>
  <si>
    <t>14.4</t>
  </si>
  <si>
    <t>14.5</t>
  </si>
  <si>
    <t>14.6</t>
  </si>
  <si>
    <t>14.7</t>
  </si>
  <si>
    <t>14.8</t>
  </si>
  <si>
    <t>14.9</t>
  </si>
  <si>
    <t>14.10</t>
  </si>
  <si>
    <t>14.11</t>
  </si>
  <si>
    <t>14.12</t>
  </si>
  <si>
    <t>14.13</t>
  </si>
  <si>
    <t>14.14</t>
  </si>
  <si>
    <t>14.15</t>
  </si>
  <si>
    <t>14.16</t>
  </si>
  <si>
    <t>14.17</t>
  </si>
  <si>
    <t>15.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</si>
  <si>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</si>
  <si>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</si>
  <si>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</si>
  <si>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</si>
  <si>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</si>
  <si>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</si>
  <si>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</si>
  <si>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</si>
  <si>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</si>
  <si>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 xml:space="preserve">Уровень зарегистрированной безработицы (на конец периода) </t>
  </si>
  <si>
    <t xml:space="preserve"> 2012 год</t>
  </si>
  <si>
    <t>Вновь созданные рабочие места, в том числе</t>
  </si>
  <si>
    <t xml:space="preserve">        постоянные</t>
  </si>
  <si>
    <t xml:space="preserve">        временные</t>
  </si>
  <si>
    <t>2.5</t>
  </si>
  <si>
    <t>2.5.1</t>
  </si>
  <si>
    <t>2.5.2</t>
  </si>
  <si>
    <t>4.8</t>
  </si>
  <si>
    <t>4.9</t>
  </si>
  <si>
    <t>4.10</t>
  </si>
  <si>
    <t>4.11</t>
  </si>
  <si>
    <t>4.12</t>
  </si>
  <si>
    <t>4.13</t>
  </si>
  <si>
    <t>4.14</t>
  </si>
  <si>
    <t>Производство блоков дверных</t>
  </si>
  <si>
    <t>Производство блоков оконных</t>
  </si>
  <si>
    <t>Производство щепы технологической</t>
  </si>
  <si>
    <t>Производство плиты древесностружечной (ДСП)</t>
  </si>
  <si>
    <t>Производство плиты древесноволокнистой (МДФ)</t>
  </si>
  <si>
    <t>Производство шпонированного бруса ЛВЛ</t>
  </si>
  <si>
    <t>Производство фанеры хвойной</t>
  </si>
  <si>
    <t>Производство деревянных домов заводского изготовления</t>
  </si>
  <si>
    <r>
      <t xml:space="preserve">Темп роста 
января-марта    2009 года 
к январю- марту    2008 года, % </t>
    </r>
    <r>
      <rPr>
        <vertAlign val="superscript"/>
        <sz val="14"/>
        <rFont val="Times New Roman Cyr"/>
        <family val="1"/>
      </rPr>
      <t>1</t>
    </r>
  </si>
  <si>
    <r>
      <t>Темп роста 2011 года к 2010 году, %</t>
    </r>
    <r>
      <rPr>
        <vertAlign val="superscript"/>
        <sz val="14"/>
        <rFont val="Times New Roman Cyr"/>
        <family val="1"/>
      </rPr>
      <t xml:space="preserve"> 1</t>
    </r>
  </si>
  <si>
    <r>
      <t>Темп роста 2012 года к 2011 году, %</t>
    </r>
    <r>
      <rPr>
        <vertAlign val="superscript"/>
        <sz val="14"/>
        <rFont val="Times New Roman Cyr"/>
        <family val="1"/>
      </rPr>
      <t>1</t>
    </r>
  </si>
  <si>
    <r>
      <t>Естествен</t>
    </r>
    <r>
      <rPr>
        <sz val="14"/>
        <rFont val="Times New Roman Cyr"/>
        <family val="0"/>
      </rPr>
      <t>ный прирост (убыль)</t>
    </r>
    <r>
      <rPr>
        <sz val="14"/>
        <rFont val="Times New Roman Cyr"/>
        <family val="1"/>
      </rPr>
      <t xml:space="preserve"> населения</t>
    </r>
  </si>
  <si>
    <r>
      <t xml:space="preserve">  </t>
    </r>
    <r>
      <rPr>
        <vertAlign val="superscript"/>
        <sz val="14"/>
        <rFont val="Times New Roman"/>
        <family val="1"/>
      </rPr>
      <t xml:space="preserve">1 </t>
    </r>
    <r>
      <rPr>
        <sz val="14"/>
        <rFont val="Times New Roman"/>
        <family val="1"/>
      </rPr>
      <t>Темпы изменения , указываются для тех показателей, которые не являются относительными; для тех показателей с которыми не указаны индексы физического объема.</t>
    </r>
  </si>
  <si>
    <r>
      <t xml:space="preserve">    3 </t>
    </r>
    <r>
      <rPr>
        <sz val="14"/>
        <rFont val="Times New Roman Cyr"/>
        <family val="0"/>
      </rPr>
      <t>- для муниципальных районов</t>
    </r>
  </si>
  <si>
    <t>тыс.усл.кв.м</t>
  </si>
  <si>
    <t>тыс.пл.куб.м</t>
  </si>
  <si>
    <t>усл.куб.м</t>
  </si>
  <si>
    <t>Вывозка древесины</t>
  </si>
  <si>
    <t>4.15</t>
  </si>
  <si>
    <r>
      <t xml:space="preserve">   2 </t>
    </r>
    <r>
      <rPr>
        <sz val="14"/>
        <rFont val="Times New Roman Cyr"/>
        <family val="0"/>
      </rPr>
      <t>- по состоянию на 01.01.2013</t>
    </r>
  </si>
  <si>
    <t>Численность населения (среднегодовая)</t>
  </si>
  <si>
    <r>
      <t>Темп роста  2013 года к 2012 году, %</t>
    </r>
    <r>
      <rPr>
        <vertAlign val="superscript"/>
        <sz val="14"/>
        <rFont val="Times New Roman Cyr"/>
        <family val="1"/>
      </rPr>
      <t>1</t>
    </r>
  </si>
  <si>
    <t xml:space="preserve">Добыча газа природного и попутного     </t>
  </si>
  <si>
    <t>2013 год</t>
  </si>
  <si>
    <t>в 2,3 р.</t>
  </si>
  <si>
    <r>
      <t xml:space="preserve">социально-экономического развития МО </t>
    </r>
    <r>
      <rPr>
        <b/>
        <sz val="16"/>
        <rFont val="Times New Roman Cyr"/>
        <family val="0"/>
      </rPr>
      <t>город Югорск</t>
    </r>
    <r>
      <rPr>
        <sz val="16"/>
        <rFont val="Times New Roman Cyr"/>
        <family val="1"/>
      </rPr>
      <t xml:space="preserve"> за январь-декабрь 2013 года</t>
    </r>
  </si>
  <si>
    <t>в 6,7 р.</t>
  </si>
  <si>
    <t>Прибыль прибыльных предприятий*</t>
  </si>
  <si>
    <t>Кредиторская задолженность*</t>
  </si>
  <si>
    <t>Дебиторская задолженность*</t>
  </si>
  <si>
    <t>* - Информация по состоянию на 01.10.2013</t>
  </si>
  <si>
    <t>в 2,7 р.</t>
  </si>
  <si>
    <t>в 2,0 р.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</si>
</sst>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#,##0.0"/>
    <numFmt numFmtId="170" formatCode="0.0"/>
    <numFmt numFmtId="171" formatCode="#,##0.000"/>
    <numFmt numFmtId="172" formatCode="0.000000"/>
    <numFmt numFmtId="173" formatCode="0.00000"/>
    <numFmt numFmtId="174" formatCode="0.0000"/>
    <numFmt numFmtId="175" formatCode="0.000"/>
  </numFmts>
  <fonts count="54">
    <font>
      <sz val="10"/>
      <name val="Arial Cyr"/>
      <family val="0"/>
    </font>
    <font>
      <sz val="10"/>
      <name val="Times New Roman Cyr"/>
      <family val="1"/>
    </font>
    <font>
      <sz val="10"/>
      <name val="Times New Roman"/>
      <family val="1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4"/>
      <name val="Arial Cyr"/>
      <family val="0"/>
    </font>
    <font>
      <sz val="14"/>
      <name val="Times New Roman Cyr"/>
      <family val="1"/>
    </font>
    <font>
      <sz val="10"/>
      <color indexed="12"/>
      <name val="Times New Roman Cyr"/>
      <family val="1"/>
    </font>
    <font>
      <b/>
      <sz val="16"/>
      <name val="Times New Roman Cyr"/>
      <family val="1"/>
    </font>
    <font>
      <sz val="16"/>
      <name val="Arial Cyr"/>
      <family val="0"/>
    </font>
    <font>
      <sz val="16"/>
      <name val="Times New Roman Cyr"/>
      <family val="1"/>
    </font>
    <font>
      <sz val="14"/>
      <name val="Times New Roman"/>
      <family val="1"/>
    </font>
    <font>
      <vertAlign val="superscript"/>
      <sz val="14"/>
      <name val="Times New Roman Cyr"/>
      <family val="1"/>
    </font>
    <font>
      <vertAlign val="superscript"/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4"/>
      <color indexed="12"/>
      <name val="Times New Roman Cyr"/>
      <family val="1"/>
    </font>
    <font>
      <b/>
      <sz val="1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49" fontId="8" fillId="0" borderId="10" xfId="0" applyNumberFormat="1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0" fontId="13" fillId="0" borderId="10" xfId="0" applyFont="1" applyFill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13" fillId="0" borderId="10" xfId="0" applyFont="1" applyFill="1" applyBorder="1" applyAlignment="1">
      <alignment horizontal="center" vertical="top" wrapText="1"/>
    </xf>
    <xf numFmtId="0" fontId="16" fillId="32" borderId="10" xfId="0" applyFont="1" applyFill="1" applyBorder="1" applyAlignment="1" applyProtection="1">
      <alignment horizontal="left" vertical="center" wrapText="1" indent="1"/>
      <protection/>
    </xf>
    <xf numFmtId="0" fontId="16" fillId="32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13" fillId="0" borderId="10" xfId="0" applyFont="1" applyBorder="1" applyAlignment="1">
      <alignment wrapText="1"/>
    </xf>
    <xf numFmtId="0" fontId="13" fillId="0" borderId="10" xfId="0" applyFont="1" applyFill="1" applyBorder="1" applyAlignment="1">
      <alignment horizontal="left" wrapText="1"/>
    </xf>
    <xf numFmtId="0" fontId="1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Alignment="1">
      <alignment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169" fontId="8" fillId="0" borderId="10" xfId="0" applyNumberFormat="1" applyFont="1" applyFill="1" applyBorder="1" applyAlignment="1">
      <alignment horizontal="center" vertical="center" wrapText="1"/>
    </xf>
    <xf numFmtId="169" fontId="8" fillId="0" borderId="11" xfId="0" applyNumberFormat="1" applyFont="1" applyBorder="1" applyAlignment="1">
      <alignment horizontal="center" vertical="center" wrapText="1"/>
    </xf>
    <xf numFmtId="16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0" fontId="8" fillId="0" borderId="10" xfId="0" applyNumberFormat="1" applyFont="1" applyBorder="1" applyAlignment="1">
      <alignment horizontal="center" vertical="center"/>
    </xf>
    <xf numFmtId="170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170" fontId="8" fillId="0" borderId="10" xfId="0" applyNumberFormat="1" applyFont="1" applyBorder="1" applyAlignment="1">
      <alignment horizontal="center"/>
    </xf>
    <xf numFmtId="3" fontId="8" fillId="0" borderId="10" xfId="0" applyNumberFormat="1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center" vertical="center"/>
    </xf>
    <xf numFmtId="171" fontId="8" fillId="0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169" fontId="8" fillId="0" borderId="10" xfId="0" applyNumberFormat="1" applyFont="1" applyBorder="1" applyAlignment="1">
      <alignment horizontal="center" vertical="center" wrapText="1"/>
    </xf>
    <xf numFmtId="16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175" fontId="8" fillId="0" borderId="10" xfId="0" applyNumberFormat="1" applyFont="1" applyBorder="1" applyAlignment="1">
      <alignment horizontal="center" vertical="center" wrapText="1"/>
    </xf>
    <xf numFmtId="170" fontId="8" fillId="0" borderId="10" xfId="0" applyNumberFormat="1" applyFont="1" applyFill="1" applyBorder="1" applyAlignment="1">
      <alignment horizontal="center" vertical="center"/>
    </xf>
    <xf numFmtId="17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/>
    </xf>
    <xf numFmtId="170" fontId="8" fillId="0" borderId="10" xfId="0" applyNumberFormat="1" applyFont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170" fontId="8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1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24"/>
  <sheetViews>
    <sheetView showGridLines="0" tabSelected="1" zoomScale="70" zoomScaleNormal="70" zoomScaleSheetLayoutView="50" zoomScalePageLayoutView="70" workbookViewId="0" topLeftCell="A1">
      <pane ySplit="3420" topLeftCell="A1" activePane="bottomLeft" state="split"/>
      <selection pane="topLeft" activeCell="A4" sqref="A4:K4"/>
      <selection pane="bottomLeft" activeCell="B7" sqref="B7"/>
    </sheetView>
  </sheetViews>
  <sheetFormatPr defaultColWidth="9.00390625" defaultRowHeight="12.75"/>
  <cols>
    <col min="1" max="1" width="9.125" style="1" customWidth="1"/>
    <col min="2" max="2" width="59.00390625" style="1" customWidth="1"/>
    <col min="3" max="3" width="23.25390625" style="1" customWidth="1"/>
    <col min="4" max="4" width="9.875" style="1" hidden="1" customWidth="1"/>
    <col min="5" max="5" width="11.25390625" style="1" hidden="1" customWidth="1"/>
    <col min="6" max="6" width="18.875" style="1" customWidth="1"/>
    <col min="7" max="7" width="19.25390625" style="1" customWidth="1"/>
    <col min="8" max="8" width="19.00390625" style="1" customWidth="1"/>
    <col min="9" max="9" width="18.875" style="1" customWidth="1"/>
    <col min="10" max="10" width="15.00390625" style="1" customWidth="1"/>
    <col min="11" max="11" width="19.75390625" style="1" customWidth="1"/>
    <col min="12" max="16384" width="9.125" style="1" customWidth="1"/>
  </cols>
  <sheetData>
    <row r="3" spans="2:11" s="3" customFormat="1" ht="20.25">
      <c r="B3" s="37"/>
      <c r="C3" s="35"/>
      <c r="D3" s="35"/>
      <c r="E3" s="35"/>
      <c r="F3" s="35"/>
      <c r="G3" s="35"/>
      <c r="H3" s="35"/>
      <c r="I3" s="29"/>
      <c r="J3" s="29"/>
      <c r="K3" s="36"/>
    </row>
    <row r="4" spans="1:11" s="3" customFormat="1" ht="20.25" customHeight="1">
      <c r="A4" s="70" t="s">
        <v>84</v>
      </c>
      <c r="B4" s="71"/>
      <c r="C4" s="71"/>
      <c r="D4" s="71"/>
      <c r="E4" s="71"/>
      <c r="F4" s="71"/>
      <c r="G4" s="71"/>
      <c r="H4" s="71"/>
      <c r="I4" s="71"/>
      <c r="J4" s="71"/>
      <c r="K4" s="71"/>
    </row>
    <row r="5" spans="1:11" s="3" customFormat="1" ht="20.25">
      <c r="A5" s="72" t="s">
        <v>242</v>
      </c>
      <c r="B5" s="72"/>
      <c r="C5" s="72"/>
      <c r="D5" s="72"/>
      <c r="E5" s="72"/>
      <c r="F5" s="72"/>
      <c r="G5" s="72"/>
      <c r="H5" s="72"/>
      <c r="I5" s="72"/>
      <c r="J5" s="72"/>
      <c r="K5" s="72"/>
    </row>
    <row r="6" spans="2:8" ht="12.75">
      <c r="B6" s="2"/>
      <c r="C6" s="2"/>
      <c r="D6" s="2"/>
      <c r="E6" s="2"/>
      <c r="F6" s="2"/>
      <c r="G6" s="2"/>
      <c r="H6" s="2"/>
    </row>
    <row r="7" spans="1:11" ht="116.25" customHeight="1">
      <c r="A7" s="6" t="s">
        <v>109</v>
      </c>
      <c r="B7" s="7" t="s">
        <v>0</v>
      </c>
      <c r="C7" s="7" t="s">
        <v>83</v>
      </c>
      <c r="D7" s="8" t="s">
        <v>90</v>
      </c>
      <c r="E7" s="8" t="s">
        <v>225</v>
      </c>
      <c r="F7" s="8" t="s">
        <v>93</v>
      </c>
      <c r="G7" s="8" t="s">
        <v>226</v>
      </c>
      <c r="H7" s="8" t="s">
        <v>203</v>
      </c>
      <c r="I7" s="8" t="s">
        <v>227</v>
      </c>
      <c r="J7" s="8" t="s">
        <v>240</v>
      </c>
      <c r="K7" s="8" t="s">
        <v>238</v>
      </c>
    </row>
    <row r="8" spans="1:11" ht="20.25" customHeight="1">
      <c r="A8" s="9" t="s">
        <v>110</v>
      </c>
      <c r="B8" s="67" t="s">
        <v>71</v>
      </c>
      <c r="C8" s="68"/>
      <c r="D8" s="10"/>
      <c r="E8" s="10"/>
      <c r="F8" s="10"/>
      <c r="G8" s="10"/>
      <c r="H8" s="10"/>
      <c r="I8" s="11"/>
      <c r="J8" s="11"/>
      <c r="K8" s="11"/>
    </row>
    <row r="9" spans="1:11" ht="25.5" customHeight="1">
      <c r="A9" s="12" t="s">
        <v>112</v>
      </c>
      <c r="B9" s="13" t="s">
        <v>237</v>
      </c>
      <c r="C9" s="14" t="s">
        <v>1</v>
      </c>
      <c r="D9" s="10"/>
      <c r="E9" s="10"/>
      <c r="F9" s="10">
        <v>34.6</v>
      </c>
      <c r="G9" s="39">
        <v>102.67062314540058</v>
      </c>
      <c r="H9" s="39">
        <v>35.1</v>
      </c>
      <c r="I9" s="41">
        <v>101.44508670520231</v>
      </c>
      <c r="J9" s="41">
        <v>35.5</v>
      </c>
      <c r="K9" s="46">
        <f>SUM(J9/H9)*100</f>
        <v>101.13960113960114</v>
      </c>
    </row>
    <row r="10" spans="1:11" ht="18.75" customHeight="1">
      <c r="A10" s="12" t="s">
        <v>113</v>
      </c>
      <c r="B10" s="15" t="s">
        <v>228</v>
      </c>
      <c r="C10" s="14" t="s">
        <v>85</v>
      </c>
      <c r="D10" s="10"/>
      <c r="E10" s="10"/>
      <c r="F10" s="10">
        <v>362</v>
      </c>
      <c r="G10" s="39">
        <v>106.47058823529412</v>
      </c>
      <c r="H10" s="47">
        <v>286</v>
      </c>
      <c r="I10" s="41">
        <v>79.00552486187846</v>
      </c>
      <c r="J10" s="48">
        <v>360</v>
      </c>
      <c r="K10" s="46">
        <f aca="true" t="shared" si="0" ref="K10:K20">SUM(J10/H10)*100</f>
        <v>125.87412587412588</v>
      </c>
    </row>
    <row r="11" spans="1:11" ht="20.25" customHeight="1">
      <c r="A11" s="12" t="s">
        <v>114</v>
      </c>
      <c r="B11" s="15" t="s">
        <v>69</v>
      </c>
      <c r="C11" s="14" t="s">
        <v>85</v>
      </c>
      <c r="D11" s="10"/>
      <c r="E11" s="10"/>
      <c r="F11" s="10">
        <v>501</v>
      </c>
      <c r="G11" s="39">
        <v>226.69683257918552</v>
      </c>
      <c r="H11" s="47">
        <v>39</v>
      </c>
      <c r="I11" s="41">
        <v>7.784431137724551</v>
      </c>
      <c r="J11" s="48">
        <v>144</v>
      </c>
      <c r="K11" s="46">
        <f t="shared" si="0"/>
        <v>369.2307692307692</v>
      </c>
    </row>
    <row r="12" spans="1:11" ht="20.25" customHeight="1">
      <c r="A12" s="9" t="s">
        <v>111</v>
      </c>
      <c r="B12" s="69" t="s">
        <v>72</v>
      </c>
      <c r="C12" s="64"/>
      <c r="D12" s="10"/>
      <c r="E12" s="10"/>
      <c r="F12" s="10"/>
      <c r="G12" s="10"/>
      <c r="H12" s="10"/>
      <c r="I12" s="11"/>
      <c r="J12" s="11"/>
      <c r="K12" s="11"/>
    </row>
    <row r="13" spans="1:11" ht="57.75" customHeight="1">
      <c r="A13" s="12" t="s">
        <v>115</v>
      </c>
      <c r="B13" s="13" t="s">
        <v>56</v>
      </c>
      <c r="C13" s="16" t="s">
        <v>1</v>
      </c>
      <c r="D13" s="10"/>
      <c r="E13" s="10"/>
      <c r="F13" s="10">
        <v>16</v>
      </c>
      <c r="G13" s="39">
        <v>93.02325581395348</v>
      </c>
      <c r="H13" s="39">
        <v>17.1</v>
      </c>
      <c r="I13" s="41">
        <v>106.87500000000001</v>
      </c>
      <c r="J13" s="42">
        <v>15.7</v>
      </c>
      <c r="K13" s="43">
        <f t="shared" si="0"/>
        <v>91.81286549707602</v>
      </c>
    </row>
    <row r="14" spans="1:11" ht="81" customHeight="1">
      <c r="A14" s="12" t="s">
        <v>116</v>
      </c>
      <c r="B14" s="13" t="s">
        <v>57</v>
      </c>
      <c r="C14" s="16" t="s">
        <v>1</v>
      </c>
      <c r="D14" s="10"/>
      <c r="E14" s="10"/>
      <c r="F14" s="10">
        <v>13.7</v>
      </c>
      <c r="G14" s="39">
        <v>97.16312056737588</v>
      </c>
      <c r="H14" s="39">
        <v>13.9</v>
      </c>
      <c r="I14" s="41">
        <v>101.45985401459853</v>
      </c>
      <c r="J14" s="42">
        <v>13.5</v>
      </c>
      <c r="K14" s="43">
        <f t="shared" si="0"/>
        <v>97.12230215827337</v>
      </c>
    </row>
    <row r="15" spans="1:11" ht="83.25" customHeight="1">
      <c r="A15" s="12" t="s">
        <v>117</v>
      </c>
      <c r="B15" s="13" t="s">
        <v>95</v>
      </c>
      <c r="C15" s="16" t="s">
        <v>1</v>
      </c>
      <c r="D15" s="10"/>
      <c r="E15" s="10"/>
      <c r="F15" s="10">
        <v>1.352</v>
      </c>
      <c r="G15" s="39">
        <v>80.62015503875969</v>
      </c>
      <c r="H15" s="49">
        <v>1.282</v>
      </c>
      <c r="I15" s="41">
        <v>94.82248520710058</v>
      </c>
      <c r="J15" s="42">
        <v>1.419</v>
      </c>
      <c r="K15" s="43">
        <f t="shared" si="0"/>
        <v>110.68642745709829</v>
      </c>
    </row>
    <row r="16" spans="1:11" ht="47.25" customHeight="1">
      <c r="A16" s="12" t="s">
        <v>118</v>
      </c>
      <c r="B16" s="13" t="s">
        <v>94</v>
      </c>
      <c r="C16" s="16" t="s">
        <v>1</v>
      </c>
      <c r="D16" s="10"/>
      <c r="E16" s="10"/>
      <c r="F16" s="10">
        <v>0.282</v>
      </c>
      <c r="G16" s="39">
        <v>81.5028901734104</v>
      </c>
      <c r="H16" s="49">
        <v>0.198</v>
      </c>
      <c r="I16" s="41">
        <v>70.21276595744682</v>
      </c>
      <c r="J16" s="42">
        <v>0.217</v>
      </c>
      <c r="K16" s="43">
        <f t="shared" si="0"/>
        <v>109.59595959595958</v>
      </c>
    </row>
    <row r="17" spans="1:11" ht="40.5" customHeight="1">
      <c r="A17" s="12" t="s">
        <v>119</v>
      </c>
      <c r="B17" s="13" t="s">
        <v>202</v>
      </c>
      <c r="C17" s="16" t="s">
        <v>7</v>
      </c>
      <c r="D17" s="10"/>
      <c r="E17" s="10" t="s">
        <v>92</v>
      </c>
      <c r="F17" s="10">
        <v>1.16</v>
      </c>
      <c r="G17" s="39"/>
      <c r="H17" s="39">
        <v>0.8</v>
      </c>
      <c r="I17" s="41"/>
      <c r="J17" s="42">
        <v>0.84</v>
      </c>
      <c r="K17" s="43"/>
    </row>
    <row r="18" spans="1:11" ht="20.25" customHeight="1">
      <c r="A18" s="12" t="s">
        <v>207</v>
      </c>
      <c r="B18" s="13" t="s">
        <v>204</v>
      </c>
      <c r="C18" s="16" t="s">
        <v>52</v>
      </c>
      <c r="D18" s="10"/>
      <c r="E18" s="10"/>
      <c r="F18" s="50">
        <f>SUM(F19:F20)</f>
        <v>733</v>
      </c>
      <c r="G18" s="39">
        <v>78.98706896551724</v>
      </c>
      <c r="H18" s="50">
        <f>SUM(H19:H20)</f>
        <v>657</v>
      </c>
      <c r="I18" s="41">
        <v>89.63165075034107</v>
      </c>
      <c r="J18" s="50">
        <f>SUM(J19:J20)</f>
        <v>685</v>
      </c>
      <c r="K18" s="43">
        <f t="shared" si="0"/>
        <v>104.26179604261796</v>
      </c>
    </row>
    <row r="19" spans="1:11" ht="20.25" customHeight="1">
      <c r="A19" s="12" t="s">
        <v>208</v>
      </c>
      <c r="B19" s="13" t="s">
        <v>205</v>
      </c>
      <c r="C19" s="16"/>
      <c r="D19" s="10"/>
      <c r="E19" s="10"/>
      <c r="F19" s="10">
        <v>267</v>
      </c>
      <c r="G19" s="39">
        <v>74.16666666666667</v>
      </c>
      <c r="H19" s="47">
        <v>233</v>
      </c>
      <c r="I19" s="41">
        <v>87.26591760299625</v>
      </c>
      <c r="J19" s="42">
        <v>224</v>
      </c>
      <c r="K19" s="43">
        <f t="shared" si="0"/>
        <v>96.13733905579399</v>
      </c>
    </row>
    <row r="20" spans="1:12" ht="20.25" customHeight="1">
      <c r="A20" s="12" t="s">
        <v>209</v>
      </c>
      <c r="B20" s="13" t="s">
        <v>206</v>
      </c>
      <c r="C20" s="16"/>
      <c r="D20" s="10"/>
      <c r="E20" s="10"/>
      <c r="F20" s="10">
        <v>466</v>
      </c>
      <c r="G20" s="39">
        <v>82.04225352112677</v>
      </c>
      <c r="H20" s="47">
        <v>424</v>
      </c>
      <c r="I20" s="41">
        <v>90.98712446351931</v>
      </c>
      <c r="J20" s="42">
        <v>461</v>
      </c>
      <c r="K20" s="43">
        <f t="shared" si="0"/>
        <v>108.72641509433963</v>
      </c>
      <c r="L20"/>
    </row>
    <row r="21" spans="1:12" ht="59.25" customHeight="1">
      <c r="A21" s="9" t="s">
        <v>120</v>
      </c>
      <c r="B21" s="65" t="s">
        <v>75</v>
      </c>
      <c r="C21" s="66"/>
      <c r="D21" s="10"/>
      <c r="E21" s="10"/>
      <c r="F21" s="10"/>
      <c r="G21" s="10"/>
      <c r="H21" s="10"/>
      <c r="I21" s="11"/>
      <c r="J21" s="11"/>
      <c r="K21" s="11"/>
      <c r="L21"/>
    </row>
    <row r="22" spans="1:12" ht="21" customHeight="1">
      <c r="A22" s="12"/>
      <c r="B22" s="15" t="s">
        <v>2</v>
      </c>
      <c r="C22" s="14" t="s">
        <v>3</v>
      </c>
      <c r="D22" s="10"/>
      <c r="E22" s="10" t="s">
        <v>92</v>
      </c>
      <c r="F22" s="10">
        <v>1299.7</v>
      </c>
      <c r="G22" s="10">
        <v>98.8</v>
      </c>
      <c r="H22" s="10">
        <v>1336.6</v>
      </c>
      <c r="I22" s="53">
        <v>102.8</v>
      </c>
      <c r="J22" s="53">
        <v>1344.6</v>
      </c>
      <c r="K22" s="53">
        <v>100.6</v>
      </c>
      <c r="L22"/>
    </row>
    <row r="23" spans="1:12" ht="45.75" customHeight="1">
      <c r="A23" s="12" t="s">
        <v>121</v>
      </c>
      <c r="B23" s="15" t="s">
        <v>59</v>
      </c>
      <c r="C23" s="14" t="s">
        <v>60</v>
      </c>
      <c r="D23" s="10"/>
      <c r="E23" s="10"/>
      <c r="F23" s="10">
        <v>86.9</v>
      </c>
      <c r="G23" s="10"/>
      <c r="H23" s="10">
        <v>98.8</v>
      </c>
      <c r="I23" s="53"/>
      <c r="J23" s="53">
        <v>93.9</v>
      </c>
      <c r="K23" s="53"/>
      <c r="L23"/>
    </row>
    <row r="24" spans="1:12" ht="18.75">
      <c r="A24" s="12" t="s">
        <v>122</v>
      </c>
      <c r="B24" s="15" t="s">
        <v>4</v>
      </c>
      <c r="C24" s="14"/>
      <c r="D24" s="10"/>
      <c r="E24" s="10" t="s">
        <v>92</v>
      </c>
      <c r="F24" s="10"/>
      <c r="G24" s="10"/>
      <c r="H24" s="10"/>
      <c r="I24" s="53"/>
      <c r="J24" s="53"/>
      <c r="K24" s="53"/>
      <c r="L24"/>
    </row>
    <row r="25" spans="1:11" ht="43.5" customHeight="1">
      <c r="A25" s="12" t="s">
        <v>123</v>
      </c>
      <c r="B25" s="15" t="s">
        <v>61</v>
      </c>
      <c r="C25" s="14" t="s">
        <v>60</v>
      </c>
      <c r="D25" s="10"/>
      <c r="E25" s="10" t="s">
        <v>92</v>
      </c>
      <c r="F25" s="10"/>
      <c r="G25" s="10"/>
      <c r="H25" s="10"/>
      <c r="I25" s="53"/>
      <c r="J25" s="53"/>
      <c r="K25" s="53"/>
    </row>
    <row r="26" spans="1:11" ht="18.75">
      <c r="A26" s="12" t="s">
        <v>124</v>
      </c>
      <c r="B26" s="15" t="s">
        <v>5</v>
      </c>
      <c r="C26" s="14" t="s">
        <v>3</v>
      </c>
      <c r="D26" s="10"/>
      <c r="E26" s="10" t="s">
        <v>92</v>
      </c>
      <c r="F26" s="10">
        <v>834.4</v>
      </c>
      <c r="G26" s="10">
        <v>105.5</v>
      </c>
      <c r="H26" s="10">
        <v>843.5</v>
      </c>
      <c r="I26" s="53">
        <v>101.1</v>
      </c>
      <c r="J26" s="53">
        <v>835.2</v>
      </c>
      <c r="K26" s="53">
        <v>99</v>
      </c>
    </row>
    <row r="27" spans="1:11" ht="39.75" customHeight="1">
      <c r="A27" s="12" t="s">
        <v>125</v>
      </c>
      <c r="B27" s="15" t="s">
        <v>61</v>
      </c>
      <c r="C27" s="14" t="s">
        <v>60</v>
      </c>
      <c r="D27" s="10"/>
      <c r="E27" s="10" t="s">
        <v>92</v>
      </c>
      <c r="F27" s="10">
        <v>91.9</v>
      </c>
      <c r="G27" s="10"/>
      <c r="H27" s="10">
        <v>95.5</v>
      </c>
      <c r="I27" s="53"/>
      <c r="J27" s="53">
        <v>94.1</v>
      </c>
      <c r="K27" s="53"/>
    </row>
    <row r="28" spans="1:11" ht="37.5">
      <c r="A28" s="12" t="s">
        <v>126</v>
      </c>
      <c r="B28" s="15" t="s">
        <v>6</v>
      </c>
      <c r="C28" s="14" t="s">
        <v>3</v>
      </c>
      <c r="D28" s="10"/>
      <c r="E28" s="10" t="s">
        <v>92</v>
      </c>
      <c r="F28" s="10">
        <v>465.3</v>
      </c>
      <c r="G28" s="10">
        <v>88.8</v>
      </c>
      <c r="H28" s="10">
        <v>493.1</v>
      </c>
      <c r="I28" s="53">
        <v>106</v>
      </c>
      <c r="J28" s="53">
        <v>509.4</v>
      </c>
      <c r="K28" s="53">
        <v>103.3</v>
      </c>
    </row>
    <row r="29" spans="1:11" ht="36.75" customHeight="1">
      <c r="A29" s="12" t="s">
        <v>127</v>
      </c>
      <c r="B29" s="15" t="s">
        <v>61</v>
      </c>
      <c r="C29" s="14" t="s">
        <v>60</v>
      </c>
      <c r="D29" s="10"/>
      <c r="E29" s="10" t="s">
        <v>92</v>
      </c>
      <c r="F29" s="10">
        <v>79.2</v>
      </c>
      <c r="G29" s="10"/>
      <c r="H29" s="10">
        <v>104.7</v>
      </c>
      <c r="I29" s="53"/>
      <c r="J29" s="53">
        <v>93.8</v>
      </c>
      <c r="K29" s="53"/>
    </row>
    <row r="30" spans="1:11" ht="27" customHeight="1">
      <c r="A30" s="9" t="s">
        <v>128</v>
      </c>
      <c r="B30" s="63" t="s">
        <v>8</v>
      </c>
      <c r="C30" s="64"/>
      <c r="D30" s="10"/>
      <c r="E30" s="10"/>
      <c r="F30" s="10"/>
      <c r="G30" s="10"/>
      <c r="H30" s="10"/>
      <c r="I30" s="11"/>
      <c r="J30" s="11"/>
      <c r="K30" s="11"/>
    </row>
    <row r="31" spans="1:11" ht="22.5" customHeight="1">
      <c r="A31" s="12" t="s">
        <v>129</v>
      </c>
      <c r="B31" s="15" t="s">
        <v>50</v>
      </c>
      <c r="C31" s="14" t="s">
        <v>9</v>
      </c>
      <c r="D31" s="10"/>
      <c r="E31" s="10"/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</row>
    <row r="32" spans="1:11" ht="21.75" customHeight="1">
      <c r="A32" s="12" t="s">
        <v>130</v>
      </c>
      <c r="B32" s="15" t="s">
        <v>239</v>
      </c>
      <c r="C32" s="14" t="s">
        <v>10</v>
      </c>
      <c r="D32" s="10"/>
      <c r="E32" s="10"/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</row>
    <row r="33" spans="1:11" ht="22.5" customHeight="1">
      <c r="A33" s="12" t="s">
        <v>131</v>
      </c>
      <c r="B33" s="15" t="s">
        <v>11</v>
      </c>
      <c r="C33" s="14" t="s">
        <v>12</v>
      </c>
      <c r="D33" s="10"/>
      <c r="E33" s="10"/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</row>
    <row r="34" spans="1:11" ht="21" customHeight="1">
      <c r="A34" s="12" t="s">
        <v>132</v>
      </c>
      <c r="B34" s="15" t="s">
        <v>49</v>
      </c>
      <c r="C34" s="14" t="s">
        <v>13</v>
      </c>
      <c r="D34" s="10"/>
      <c r="E34" s="10"/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</row>
    <row r="35" spans="1:11" ht="21" customHeight="1">
      <c r="A35" s="12" t="s">
        <v>133</v>
      </c>
      <c r="B35" s="15" t="s">
        <v>234</v>
      </c>
      <c r="C35" s="14" t="s">
        <v>13</v>
      </c>
      <c r="D35" s="10"/>
      <c r="E35" s="10"/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</row>
    <row r="36" spans="1:11" ht="21.75" customHeight="1">
      <c r="A36" s="12" t="s">
        <v>134</v>
      </c>
      <c r="B36" s="15" t="s">
        <v>108</v>
      </c>
      <c r="C36" s="14" t="s">
        <v>13</v>
      </c>
      <c r="D36" s="10"/>
      <c r="E36" s="10"/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</row>
    <row r="37" spans="1:11" ht="21" customHeight="1">
      <c r="A37" s="12" t="s">
        <v>135</v>
      </c>
      <c r="B37" s="15" t="s">
        <v>14</v>
      </c>
      <c r="C37" s="14" t="s">
        <v>13</v>
      </c>
      <c r="D37" s="10"/>
      <c r="E37" s="10"/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</row>
    <row r="38" spans="1:11" ht="21" customHeight="1">
      <c r="A38" s="12" t="s">
        <v>210</v>
      </c>
      <c r="B38" s="15" t="s">
        <v>218</v>
      </c>
      <c r="C38" s="14" t="s">
        <v>31</v>
      </c>
      <c r="D38" s="10"/>
      <c r="E38" s="10"/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</row>
    <row r="39" spans="1:11" ht="21" customHeight="1">
      <c r="A39" s="12" t="s">
        <v>211</v>
      </c>
      <c r="B39" s="15" t="s">
        <v>217</v>
      </c>
      <c r="C39" s="14" t="s">
        <v>31</v>
      </c>
      <c r="D39" s="10"/>
      <c r="E39" s="10"/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</row>
    <row r="40" spans="1:11" ht="21" customHeight="1">
      <c r="A40" s="12" t="s">
        <v>212</v>
      </c>
      <c r="B40" s="15" t="s">
        <v>219</v>
      </c>
      <c r="C40" s="14" t="s">
        <v>232</v>
      </c>
      <c r="D40" s="10"/>
      <c r="E40" s="10"/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</row>
    <row r="41" spans="1:11" ht="21" customHeight="1">
      <c r="A41" s="12" t="s">
        <v>213</v>
      </c>
      <c r="B41" s="15" t="s">
        <v>221</v>
      </c>
      <c r="C41" s="14" t="s">
        <v>231</v>
      </c>
      <c r="D41" s="10"/>
      <c r="E41" s="10"/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</row>
    <row r="42" spans="1:11" ht="21" customHeight="1">
      <c r="A42" s="12" t="s">
        <v>214</v>
      </c>
      <c r="B42" s="15" t="s">
        <v>220</v>
      </c>
      <c r="C42" s="14" t="s">
        <v>233</v>
      </c>
      <c r="D42" s="10"/>
      <c r="E42" s="10"/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</row>
    <row r="43" spans="1:11" ht="21" customHeight="1">
      <c r="A43" s="12" t="s">
        <v>215</v>
      </c>
      <c r="B43" s="15" t="s">
        <v>222</v>
      </c>
      <c r="C43" s="14" t="s">
        <v>233</v>
      </c>
      <c r="D43" s="10"/>
      <c r="E43" s="10"/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</row>
    <row r="44" spans="1:11" ht="21" customHeight="1">
      <c r="A44" s="12" t="s">
        <v>216</v>
      </c>
      <c r="B44" s="15" t="s">
        <v>223</v>
      </c>
      <c r="C44" s="14" t="s">
        <v>233</v>
      </c>
      <c r="D44" s="10"/>
      <c r="E44" s="10"/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</row>
    <row r="45" spans="1:11" ht="36" customHeight="1">
      <c r="A45" s="12" t="s">
        <v>235</v>
      </c>
      <c r="B45" s="15" t="s">
        <v>224</v>
      </c>
      <c r="C45" s="14" t="s">
        <v>31</v>
      </c>
      <c r="D45" s="10"/>
      <c r="E45" s="10"/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</row>
    <row r="46" spans="1:11" ht="24.75" customHeight="1">
      <c r="A46" s="9" t="s">
        <v>136</v>
      </c>
      <c r="B46" s="69" t="s">
        <v>76</v>
      </c>
      <c r="C46" s="64"/>
      <c r="D46" s="10"/>
      <c r="E46" s="10"/>
      <c r="F46" s="10"/>
      <c r="G46" s="10"/>
      <c r="H46" s="10"/>
      <c r="I46" s="11"/>
      <c r="J46" s="11"/>
      <c r="K46" s="11"/>
    </row>
    <row r="47" spans="1:11" ht="28.5" customHeight="1">
      <c r="A47" s="12"/>
      <c r="B47" s="15" t="s">
        <v>2</v>
      </c>
      <c r="C47" s="14" t="s">
        <v>15</v>
      </c>
      <c r="D47" s="10"/>
      <c r="E47" s="10" t="s">
        <v>92</v>
      </c>
      <c r="F47" s="10">
        <v>1399.8</v>
      </c>
      <c r="G47" s="10">
        <v>108.7</v>
      </c>
      <c r="H47" s="10">
        <v>1443.2</v>
      </c>
      <c r="I47" s="42">
        <v>103.1</v>
      </c>
      <c r="J47" s="42">
        <v>1425.8</v>
      </c>
      <c r="K47" s="42">
        <v>98.8</v>
      </c>
    </row>
    <row r="48" spans="1:11" ht="78" customHeight="1">
      <c r="A48" s="12" t="s">
        <v>137</v>
      </c>
      <c r="B48" s="17" t="s">
        <v>58</v>
      </c>
      <c r="C48" s="18" t="s">
        <v>62</v>
      </c>
      <c r="D48" s="10"/>
      <c r="E48" s="10" t="s">
        <v>92</v>
      </c>
      <c r="F48" s="10">
        <v>100</v>
      </c>
      <c r="G48" s="10"/>
      <c r="H48" s="10">
        <v>99.8</v>
      </c>
      <c r="I48" s="42"/>
      <c r="J48" s="42">
        <v>93.2</v>
      </c>
      <c r="K48" s="42"/>
    </row>
    <row r="49" spans="1:11" ht="24" customHeight="1">
      <c r="A49" s="9" t="s">
        <v>138</v>
      </c>
      <c r="B49" s="63" t="s">
        <v>77</v>
      </c>
      <c r="C49" s="64"/>
      <c r="D49" s="10"/>
      <c r="E49" s="10"/>
      <c r="F49" s="10"/>
      <c r="G49" s="10"/>
      <c r="H49" s="10"/>
      <c r="I49" s="11"/>
      <c r="J49" s="11"/>
      <c r="K49" s="11"/>
    </row>
    <row r="50" spans="1:11" ht="18.75">
      <c r="A50" s="12"/>
      <c r="B50" s="15" t="s">
        <v>2</v>
      </c>
      <c r="C50" s="14" t="s">
        <v>16</v>
      </c>
      <c r="D50" s="10"/>
      <c r="E50" s="10" t="s">
        <v>92</v>
      </c>
      <c r="F50" s="10">
        <v>3862.2</v>
      </c>
      <c r="G50" s="10" t="s">
        <v>241</v>
      </c>
      <c r="H50" s="10">
        <v>3471.7</v>
      </c>
      <c r="I50" s="42">
        <v>89.9</v>
      </c>
      <c r="J50" s="42">
        <v>3225.9</v>
      </c>
      <c r="K50" s="43">
        <f>SUM(J50/H50*100)</f>
        <v>92.91989515223091</v>
      </c>
    </row>
    <row r="51" spans="1:11" ht="80.25" customHeight="1">
      <c r="A51" s="12" t="s">
        <v>139</v>
      </c>
      <c r="B51" s="17" t="s">
        <v>58</v>
      </c>
      <c r="C51" s="18" t="s">
        <v>62</v>
      </c>
      <c r="D51" s="10"/>
      <c r="E51" s="10" t="s">
        <v>92</v>
      </c>
      <c r="F51" s="10" t="s">
        <v>249</v>
      </c>
      <c r="G51" s="10"/>
      <c r="H51" s="10">
        <v>83.5</v>
      </c>
      <c r="I51" s="42"/>
      <c r="J51" s="43">
        <f>SUM(K50/1.052)</f>
        <v>88.32689653253888</v>
      </c>
      <c r="K51" s="42"/>
    </row>
    <row r="52" spans="1:11" ht="24" customHeight="1">
      <c r="A52" s="9" t="s">
        <v>140</v>
      </c>
      <c r="B52" s="69" t="s">
        <v>78</v>
      </c>
      <c r="C52" s="64"/>
      <c r="D52" s="10"/>
      <c r="E52" s="10"/>
      <c r="F52" s="10"/>
      <c r="G52" s="10"/>
      <c r="H52" s="10"/>
      <c r="I52" s="11"/>
      <c r="J52" s="11"/>
      <c r="K52" s="11"/>
    </row>
    <row r="53" spans="1:11" ht="18.75">
      <c r="A53" s="12"/>
      <c r="B53" s="15" t="s">
        <v>2</v>
      </c>
      <c r="C53" s="14" t="s">
        <v>16</v>
      </c>
      <c r="D53" s="10"/>
      <c r="E53" s="10" t="s">
        <v>92</v>
      </c>
      <c r="F53" s="44">
        <v>4149.382</v>
      </c>
      <c r="G53" s="44">
        <v>105.8</v>
      </c>
      <c r="H53" s="44">
        <v>4790.329</v>
      </c>
      <c r="I53" s="43">
        <v>115.4</v>
      </c>
      <c r="J53" s="43">
        <v>5356.4</v>
      </c>
      <c r="K53" s="46">
        <f>SUM(J53/H53*100)</f>
        <v>111.81695453485554</v>
      </c>
    </row>
    <row r="54" spans="1:11" ht="75" customHeight="1">
      <c r="A54" s="12" t="s">
        <v>141</v>
      </c>
      <c r="B54" s="17" t="s">
        <v>58</v>
      </c>
      <c r="C54" s="18" t="s">
        <v>62</v>
      </c>
      <c r="D54" s="10"/>
      <c r="E54" s="10" t="s">
        <v>92</v>
      </c>
      <c r="F54" s="44">
        <v>100.8</v>
      </c>
      <c r="G54" s="44"/>
      <c r="H54" s="44">
        <v>107.5</v>
      </c>
      <c r="I54" s="43"/>
      <c r="J54" s="43">
        <f>J53/1.0655/H53*100</f>
        <v>104.94317647569737</v>
      </c>
      <c r="K54" s="11"/>
    </row>
    <row r="55" spans="1:11" ht="24" customHeight="1">
      <c r="A55" s="9" t="s">
        <v>142</v>
      </c>
      <c r="B55" s="69" t="s">
        <v>79</v>
      </c>
      <c r="C55" s="64"/>
      <c r="D55" s="10"/>
      <c r="E55" s="10"/>
      <c r="F55" s="44"/>
      <c r="G55" s="44"/>
      <c r="H55" s="44"/>
      <c r="I55" s="43"/>
      <c r="J55" s="43"/>
      <c r="K55" s="11"/>
    </row>
    <row r="56" spans="1:11" ht="21" customHeight="1">
      <c r="A56" s="12"/>
      <c r="B56" s="15" t="s">
        <v>2</v>
      </c>
      <c r="C56" s="14" t="s">
        <v>16</v>
      </c>
      <c r="D56" s="10"/>
      <c r="E56" s="10" t="s">
        <v>92</v>
      </c>
      <c r="F56" s="44">
        <v>1832.078</v>
      </c>
      <c r="G56" s="44">
        <v>105.5</v>
      </c>
      <c r="H56" s="44">
        <v>1924.344</v>
      </c>
      <c r="I56" s="43">
        <v>105</v>
      </c>
      <c r="J56" s="43">
        <v>2108.4</v>
      </c>
      <c r="K56" s="59">
        <f>SUM(J56/H56*100)</f>
        <v>109.56461006971728</v>
      </c>
    </row>
    <row r="57" spans="1:11" ht="72" customHeight="1">
      <c r="A57" s="12" t="s">
        <v>143</v>
      </c>
      <c r="B57" s="17" t="s">
        <v>58</v>
      </c>
      <c r="C57" s="18" t="s">
        <v>62</v>
      </c>
      <c r="D57" s="10"/>
      <c r="E57" s="10" t="s">
        <v>92</v>
      </c>
      <c r="F57" s="44">
        <v>101.8</v>
      </c>
      <c r="G57" s="44"/>
      <c r="H57" s="44">
        <v>102.8</v>
      </c>
      <c r="I57" s="43"/>
      <c r="J57" s="43">
        <f>J56/1.0572/H56*100</f>
        <v>103.63659673639545</v>
      </c>
      <c r="K57" s="11"/>
    </row>
    <row r="58" spans="1:11" ht="40.5" customHeight="1">
      <c r="A58" s="9" t="s">
        <v>144</v>
      </c>
      <c r="B58" s="73" t="s">
        <v>17</v>
      </c>
      <c r="C58" s="74"/>
      <c r="D58" s="10"/>
      <c r="E58" s="10"/>
      <c r="F58" s="10"/>
      <c r="G58" s="10"/>
      <c r="H58" s="10"/>
      <c r="I58" s="11"/>
      <c r="J58" s="11"/>
      <c r="K58" s="11"/>
    </row>
    <row r="59" spans="1:11" ht="27" customHeight="1">
      <c r="A59" s="12"/>
      <c r="B59" s="15" t="s">
        <v>2</v>
      </c>
      <c r="C59" s="14" t="s">
        <v>3</v>
      </c>
      <c r="D59" s="10"/>
      <c r="E59" s="10" t="s">
        <v>92</v>
      </c>
      <c r="F59" s="10">
        <v>96.6</v>
      </c>
      <c r="G59" s="10">
        <v>118.5</v>
      </c>
      <c r="H59" s="10">
        <v>131.9</v>
      </c>
      <c r="I59" s="42">
        <v>136.5</v>
      </c>
      <c r="J59" s="42">
        <v>151.7</v>
      </c>
      <c r="K59" s="43">
        <f>SUM(J59/H59*100)</f>
        <v>115.01137225170584</v>
      </c>
    </row>
    <row r="60" spans="1:11" ht="44.25" customHeight="1">
      <c r="A60" s="12" t="s">
        <v>145</v>
      </c>
      <c r="B60" s="15" t="s">
        <v>91</v>
      </c>
      <c r="C60" s="14" t="s">
        <v>60</v>
      </c>
      <c r="D60" s="10"/>
      <c r="E60" s="10" t="s">
        <v>92</v>
      </c>
      <c r="F60" s="10">
        <v>108.4</v>
      </c>
      <c r="G60" s="10"/>
      <c r="H60" s="10">
        <v>131.1</v>
      </c>
      <c r="I60" s="42"/>
      <c r="J60" s="43">
        <f>SUM(K59/1.014)</f>
        <v>113.42344403521285</v>
      </c>
      <c r="K60" s="43"/>
    </row>
    <row r="61" spans="1:11" ht="21" customHeight="1">
      <c r="A61" s="12" t="s">
        <v>146</v>
      </c>
      <c r="B61" s="15" t="s">
        <v>18</v>
      </c>
      <c r="C61" s="14" t="s">
        <v>19</v>
      </c>
      <c r="D61" s="10"/>
      <c r="E61" s="10"/>
      <c r="F61" s="10">
        <v>0.667</v>
      </c>
      <c r="G61" s="10">
        <v>149.6</v>
      </c>
      <c r="H61" s="10">
        <v>1.297</v>
      </c>
      <c r="I61" s="42">
        <v>194.5</v>
      </c>
      <c r="J61" s="42">
        <v>1.563</v>
      </c>
      <c r="K61" s="43">
        <f aca="true" t="shared" si="1" ref="K61:K66">SUM(J61/H61*100)</f>
        <v>120.50886661526602</v>
      </c>
    </row>
    <row r="62" spans="1:11" ht="21" customHeight="1">
      <c r="A62" s="12" t="s">
        <v>147</v>
      </c>
      <c r="B62" s="15" t="s">
        <v>20</v>
      </c>
      <c r="C62" s="14" t="s">
        <v>19</v>
      </c>
      <c r="D62" s="10"/>
      <c r="E62" s="10"/>
      <c r="F62" s="10">
        <v>0.821</v>
      </c>
      <c r="G62" s="10">
        <v>103.3</v>
      </c>
      <c r="H62" s="10">
        <v>0.937</v>
      </c>
      <c r="I62" s="42">
        <v>114.1</v>
      </c>
      <c r="J62" s="42">
        <v>1.302</v>
      </c>
      <c r="K62" s="43">
        <f t="shared" si="1"/>
        <v>138.95410885805762</v>
      </c>
    </row>
    <row r="63" spans="1:11" ht="22.5" customHeight="1">
      <c r="A63" s="12" t="s">
        <v>148</v>
      </c>
      <c r="B63" s="15" t="s">
        <v>21</v>
      </c>
      <c r="C63" s="14" t="s">
        <v>22</v>
      </c>
      <c r="D63" s="10"/>
      <c r="E63" s="10"/>
      <c r="F63" s="10"/>
      <c r="G63" s="10"/>
      <c r="H63" s="10"/>
      <c r="I63" s="42"/>
      <c r="J63" s="42"/>
      <c r="K63" s="43"/>
    </row>
    <row r="64" spans="1:11" ht="18.75" customHeight="1">
      <c r="A64" s="12" t="s">
        <v>149</v>
      </c>
      <c r="B64" s="15" t="s">
        <v>23</v>
      </c>
      <c r="C64" s="14" t="s">
        <v>19</v>
      </c>
      <c r="D64" s="10"/>
      <c r="E64" s="10"/>
      <c r="F64" s="10"/>
      <c r="G64" s="10"/>
      <c r="H64" s="10"/>
      <c r="I64" s="42"/>
      <c r="J64" s="42"/>
      <c r="K64" s="43"/>
    </row>
    <row r="65" spans="1:11" ht="18.75" customHeight="1">
      <c r="A65" s="12" t="s">
        <v>150</v>
      </c>
      <c r="B65" s="15" t="s">
        <v>24</v>
      </c>
      <c r="C65" s="14" t="s">
        <v>19</v>
      </c>
      <c r="D65" s="10"/>
      <c r="E65" s="10"/>
      <c r="F65" s="10">
        <v>0.056</v>
      </c>
      <c r="G65" s="10">
        <v>164.8</v>
      </c>
      <c r="H65" s="54">
        <v>0.04</v>
      </c>
      <c r="I65" s="42">
        <v>71.3</v>
      </c>
      <c r="J65" s="42">
        <v>0.036</v>
      </c>
      <c r="K65" s="43">
        <f t="shared" si="1"/>
        <v>89.99999999999999</v>
      </c>
    </row>
    <row r="66" spans="1:11" ht="24" customHeight="1">
      <c r="A66" s="12" t="s">
        <v>151</v>
      </c>
      <c r="B66" s="15" t="s">
        <v>25</v>
      </c>
      <c r="C66" s="14" t="s">
        <v>26</v>
      </c>
      <c r="D66" s="10"/>
      <c r="E66" s="10"/>
      <c r="F66" s="10">
        <v>4.374</v>
      </c>
      <c r="G66" s="10" t="s">
        <v>248</v>
      </c>
      <c r="H66" s="10">
        <v>7.565</v>
      </c>
      <c r="I66" s="43">
        <v>173</v>
      </c>
      <c r="J66" s="42">
        <v>7.921</v>
      </c>
      <c r="K66" s="43">
        <f t="shared" si="1"/>
        <v>104.70588235294119</v>
      </c>
    </row>
    <row r="67" spans="1:11" ht="24" customHeight="1">
      <c r="A67" s="9" t="s">
        <v>152</v>
      </c>
      <c r="B67" s="63" t="s">
        <v>70</v>
      </c>
      <c r="C67" s="64"/>
      <c r="D67" s="10"/>
      <c r="E67" s="10"/>
      <c r="F67" s="10"/>
      <c r="G67" s="10"/>
      <c r="H67" s="10"/>
      <c r="I67" s="11"/>
      <c r="J67" s="11"/>
      <c r="K67" s="11"/>
    </row>
    <row r="68" spans="1:11" ht="22.5" customHeight="1">
      <c r="A68" s="12" t="s">
        <v>153</v>
      </c>
      <c r="B68" s="19" t="s">
        <v>64</v>
      </c>
      <c r="C68" s="20" t="s">
        <v>66</v>
      </c>
      <c r="D68" s="10"/>
      <c r="E68" s="10"/>
      <c r="F68" s="10"/>
      <c r="G68" s="10"/>
      <c r="H68" s="10"/>
      <c r="I68" s="11"/>
      <c r="J68" s="11"/>
      <c r="K68" s="11"/>
    </row>
    <row r="69" spans="1:11" ht="28.5" customHeight="1">
      <c r="A69" s="12" t="s">
        <v>154</v>
      </c>
      <c r="B69" s="19" t="s">
        <v>73</v>
      </c>
      <c r="C69" s="20" t="s">
        <v>66</v>
      </c>
      <c r="D69" s="10"/>
      <c r="E69" s="10"/>
      <c r="F69" s="10">
        <v>645</v>
      </c>
      <c r="G69" s="10">
        <v>101.2</v>
      </c>
      <c r="H69" s="10">
        <v>804</v>
      </c>
      <c r="I69" s="42">
        <v>124.7</v>
      </c>
      <c r="J69" s="42">
        <v>606</v>
      </c>
      <c r="K69" s="42">
        <v>75.3</v>
      </c>
    </row>
    <row r="70" spans="1:11" ht="18.75">
      <c r="A70" s="12" t="s">
        <v>155</v>
      </c>
      <c r="B70" s="19" t="s">
        <v>65</v>
      </c>
      <c r="C70" s="20" t="s">
        <v>66</v>
      </c>
      <c r="D70" s="10"/>
      <c r="E70" s="10"/>
      <c r="F70" s="10"/>
      <c r="G70" s="10"/>
      <c r="H70" s="10"/>
      <c r="I70" s="11"/>
      <c r="J70" s="11"/>
      <c r="K70" s="11"/>
    </row>
    <row r="71" spans="1:11" ht="18.75">
      <c r="A71" s="9" t="s">
        <v>156</v>
      </c>
      <c r="B71" s="69" t="s">
        <v>27</v>
      </c>
      <c r="C71" s="64"/>
      <c r="D71" s="10"/>
      <c r="E71" s="10"/>
      <c r="F71" s="10"/>
      <c r="G71" s="10"/>
      <c r="H71" s="10"/>
      <c r="I71" s="11"/>
      <c r="J71" s="11"/>
      <c r="K71" s="11"/>
    </row>
    <row r="72" spans="1:11" ht="25.5" customHeight="1">
      <c r="A72" s="12" t="s">
        <v>157</v>
      </c>
      <c r="B72" s="15" t="s">
        <v>28</v>
      </c>
      <c r="C72" s="14" t="s">
        <v>16</v>
      </c>
      <c r="D72" s="10"/>
      <c r="E72" s="10"/>
      <c r="F72" s="51">
        <v>3890.7</v>
      </c>
      <c r="G72" s="51">
        <v>136.8</v>
      </c>
      <c r="H72" s="51">
        <v>3786.9</v>
      </c>
      <c r="I72" s="52">
        <v>97.3</v>
      </c>
      <c r="J72" s="52">
        <v>3805</v>
      </c>
      <c r="K72" s="52">
        <v>100.5</v>
      </c>
    </row>
    <row r="73" spans="1:11" ht="58.5" customHeight="1">
      <c r="A73" s="12" t="s">
        <v>158</v>
      </c>
      <c r="B73" s="15" t="s">
        <v>67</v>
      </c>
      <c r="C73" s="14" t="s">
        <v>16</v>
      </c>
      <c r="D73" s="10"/>
      <c r="E73" s="10"/>
      <c r="F73" s="51">
        <v>2825.5</v>
      </c>
      <c r="G73" s="51">
        <v>156.5</v>
      </c>
      <c r="H73" s="51">
        <v>2692</v>
      </c>
      <c r="I73" s="52">
        <v>95.3</v>
      </c>
      <c r="J73" s="52">
        <v>2386.9</v>
      </c>
      <c r="K73" s="52">
        <v>88.7</v>
      </c>
    </row>
    <row r="74" spans="1:11" ht="21" customHeight="1">
      <c r="A74" s="12" t="s">
        <v>159</v>
      </c>
      <c r="B74" s="15" t="s">
        <v>29</v>
      </c>
      <c r="C74" s="14" t="s">
        <v>16</v>
      </c>
      <c r="D74" s="10"/>
      <c r="E74" s="10"/>
      <c r="F74" s="51">
        <v>3631.2</v>
      </c>
      <c r="G74" s="51">
        <v>128.9</v>
      </c>
      <c r="H74" s="51">
        <v>3790.5</v>
      </c>
      <c r="I74" s="52">
        <v>104.4</v>
      </c>
      <c r="J74" s="52">
        <v>4085</v>
      </c>
      <c r="K74" s="52">
        <v>107.8</v>
      </c>
    </row>
    <row r="75" spans="1:11" ht="22.5" customHeight="1">
      <c r="A75" s="12" t="s">
        <v>160</v>
      </c>
      <c r="B75" s="15" t="s">
        <v>244</v>
      </c>
      <c r="C75" s="14" t="s">
        <v>16</v>
      </c>
      <c r="D75" s="10"/>
      <c r="E75" s="10"/>
      <c r="F75" s="10">
        <v>2728.9</v>
      </c>
      <c r="G75" s="10">
        <v>48.9</v>
      </c>
      <c r="H75" s="10">
        <v>3457.9</v>
      </c>
      <c r="I75" s="53">
        <v>126.7</v>
      </c>
      <c r="J75" s="53">
        <v>5398.3</v>
      </c>
      <c r="K75" s="46">
        <f>J75/H75*100</f>
        <v>156.11498308221755</v>
      </c>
    </row>
    <row r="76" spans="1:11" ht="22.5" customHeight="1">
      <c r="A76" s="12" t="s">
        <v>161</v>
      </c>
      <c r="B76" s="15" t="s">
        <v>245</v>
      </c>
      <c r="C76" s="14" t="s">
        <v>16</v>
      </c>
      <c r="D76" s="10"/>
      <c r="E76" s="10"/>
      <c r="F76" s="10">
        <v>63736.7</v>
      </c>
      <c r="G76" s="10">
        <v>96.1</v>
      </c>
      <c r="H76" s="10">
        <v>41725.2</v>
      </c>
      <c r="I76" s="53">
        <v>65.5</v>
      </c>
      <c r="J76" s="53">
        <v>34617.2</v>
      </c>
      <c r="K76" s="46">
        <f>J76/H76*100</f>
        <v>82.96473114568654</v>
      </c>
    </row>
    <row r="77" spans="1:11" ht="18.75" customHeight="1">
      <c r="A77" s="12" t="s">
        <v>162</v>
      </c>
      <c r="B77" s="15" t="s">
        <v>107</v>
      </c>
      <c r="C77" s="14" t="s">
        <v>16</v>
      </c>
      <c r="D77" s="10"/>
      <c r="E77" s="10"/>
      <c r="F77" s="10">
        <v>913.6</v>
      </c>
      <c r="G77" s="10">
        <v>178.1</v>
      </c>
      <c r="H77" s="10">
        <v>1011.5</v>
      </c>
      <c r="I77" s="53">
        <v>110.7</v>
      </c>
      <c r="J77" s="53">
        <v>1227.8</v>
      </c>
      <c r="K77" s="46">
        <f>J77/H77*100</f>
        <v>121.38408304498269</v>
      </c>
    </row>
    <row r="78" spans="1:11" ht="27" customHeight="1">
      <c r="A78" s="12" t="s">
        <v>163</v>
      </c>
      <c r="B78" s="15" t="s">
        <v>246</v>
      </c>
      <c r="C78" s="14" t="s">
        <v>16</v>
      </c>
      <c r="D78" s="10"/>
      <c r="E78" s="10"/>
      <c r="F78" s="44">
        <v>54299</v>
      </c>
      <c r="G78" s="10">
        <v>98.7</v>
      </c>
      <c r="H78" s="10">
        <v>47721.4</v>
      </c>
      <c r="I78" s="53">
        <v>87.9</v>
      </c>
      <c r="J78" s="53">
        <v>44040.5</v>
      </c>
      <c r="K78" s="46">
        <f>J78/H78*100</f>
        <v>92.28668899068342</v>
      </c>
    </row>
    <row r="79" spans="1:11" ht="19.5" customHeight="1">
      <c r="A79" s="12" t="s">
        <v>164</v>
      </c>
      <c r="B79" s="15" t="s">
        <v>107</v>
      </c>
      <c r="C79" s="14" t="s">
        <v>16</v>
      </c>
      <c r="D79" s="10"/>
      <c r="E79" s="10"/>
      <c r="F79" s="10">
        <v>30143.6</v>
      </c>
      <c r="G79" s="10" t="s">
        <v>243</v>
      </c>
      <c r="H79" s="10">
        <v>12140.9</v>
      </c>
      <c r="I79" s="53">
        <v>40.3</v>
      </c>
      <c r="J79" s="53">
        <v>15977.8</v>
      </c>
      <c r="K79" s="46">
        <f>J79/H79*100</f>
        <v>131.60309367509822</v>
      </c>
    </row>
    <row r="80" spans="1:11" ht="21.75" customHeight="1">
      <c r="A80" s="9" t="s">
        <v>165</v>
      </c>
      <c r="B80" s="69" t="s">
        <v>30</v>
      </c>
      <c r="C80" s="64"/>
      <c r="D80" s="10"/>
      <c r="E80" s="10"/>
      <c r="F80" s="10"/>
      <c r="G80" s="10"/>
      <c r="H80" s="10"/>
      <c r="I80" s="11"/>
      <c r="J80" s="11"/>
      <c r="K80" s="11"/>
    </row>
    <row r="81" spans="1:11" ht="22.5" customHeight="1">
      <c r="A81" s="12" t="s">
        <v>166</v>
      </c>
      <c r="B81" s="15" t="s">
        <v>51</v>
      </c>
      <c r="C81" s="14" t="s">
        <v>31</v>
      </c>
      <c r="D81" s="10"/>
      <c r="E81" s="10"/>
      <c r="F81" s="10">
        <v>54.3</v>
      </c>
      <c r="G81" s="10" t="s">
        <v>241</v>
      </c>
      <c r="H81" s="10">
        <v>23.6</v>
      </c>
      <c r="I81" s="53">
        <v>43.5</v>
      </c>
      <c r="J81" s="53">
        <v>38.6</v>
      </c>
      <c r="K81" s="53">
        <v>163.6</v>
      </c>
    </row>
    <row r="82" spans="1:11" ht="19.5" customHeight="1">
      <c r="A82" s="12" t="s">
        <v>167</v>
      </c>
      <c r="B82" s="15" t="s">
        <v>32</v>
      </c>
      <c r="C82" s="14" t="s">
        <v>33</v>
      </c>
      <c r="D82" s="10"/>
      <c r="E82" s="10"/>
      <c r="F82" s="10"/>
      <c r="G82" s="10"/>
      <c r="H82" s="10"/>
      <c r="I82" s="53"/>
      <c r="J82" s="53"/>
      <c r="K82" s="53"/>
    </row>
    <row r="83" spans="1:11" ht="21.75" customHeight="1">
      <c r="A83" s="12" t="s">
        <v>168</v>
      </c>
      <c r="B83" s="15" t="s">
        <v>34</v>
      </c>
      <c r="C83" s="14" t="s">
        <v>35</v>
      </c>
      <c r="D83" s="10"/>
      <c r="E83" s="10"/>
      <c r="F83" s="10"/>
      <c r="G83" s="10"/>
      <c r="H83" s="10"/>
      <c r="I83" s="53"/>
      <c r="J83" s="53">
        <v>140</v>
      </c>
      <c r="K83" s="53"/>
    </row>
    <row r="84" spans="1:11" ht="18.75" customHeight="1">
      <c r="A84" s="12" t="s">
        <v>169</v>
      </c>
      <c r="B84" s="15" t="s">
        <v>36</v>
      </c>
      <c r="C84" s="14" t="s">
        <v>37</v>
      </c>
      <c r="D84" s="10"/>
      <c r="E84" s="10"/>
      <c r="F84" s="10"/>
      <c r="G84" s="10"/>
      <c r="H84" s="10"/>
      <c r="I84" s="53"/>
      <c r="J84" s="53"/>
      <c r="K84" s="53"/>
    </row>
    <row r="85" spans="1:11" ht="19.5" customHeight="1">
      <c r="A85" s="12" t="s">
        <v>170</v>
      </c>
      <c r="B85" s="15" t="s">
        <v>38</v>
      </c>
      <c r="C85" s="14" t="s">
        <v>39</v>
      </c>
      <c r="D85" s="10"/>
      <c r="E85" s="10"/>
      <c r="F85" s="10"/>
      <c r="G85" s="10"/>
      <c r="H85" s="10"/>
      <c r="I85" s="53"/>
      <c r="J85" s="53"/>
      <c r="K85" s="53"/>
    </row>
    <row r="86" spans="1:11" ht="21.75" customHeight="1">
      <c r="A86" s="9" t="s">
        <v>171</v>
      </c>
      <c r="B86" s="69" t="s">
        <v>74</v>
      </c>
      <c r="C86" s="64"/>
      <c r="D86" s="10"/>
      <c r="E86" s="10"/>
      <c r="F86" s="10"/>
      <c r="G86" s="10"/>
      <c r="H86" s="10"/>
      <c r="I86" s="11"/>
      <c r="J86" s="11"/>
      <c r="K86" s="11"/>
    </row>
    <row r="87" spans="1:11" ht="38.25" customHeight="1">
      <c r="A87" s="12" t="s">
        <v>172</v>
      </c>
      <c r="B87" s="21" t="s">
        <v>86</v>
      </c>
      <c r="C87" s="14" t="s">
        <v>52</v>
      </c>
      <c r="D87" s="10"/>
      <c r="E87" s="10"/>
      <c r="F87" s="10">
        <v>6</v>
      </c>
      <c r="G87" s="44">
        <v>100</v>
      </c>
      <c r="H87" s="10">
        <v>7</v>
      </c>
      <c r="I87" s="58">
        <v>116.7</v>
      </c>
      <c r="J87" s="42">
        <v>8</v>
      </c>
      <c r="K87" s="58">
        <v>114.3</v>
      </c>
    </row>
    <row r="88" spans="1:11" ht="30" customHeight="1">
      <c r="A88" s="12" t="s">
        <v>173</v>
      </c>
      <c r="B88" s="23" t="s">
        <v>87</v>
      </c>
      <c r="C88" s="14" t="s">
        <v>52</v>
      </c>
      <c r="D88" s="10"/>
      <c r="E88" s="10"/>
      <c r="F88" s="10">
        <v>4</v>
      </c>
      <c r="G88" s="44">
        <v>100</v>
      </c>
      <c r="H88" s="10">
        <v>5</v>
      </c>
      <c r="I88" s="43">
        <v>125</v>
      </c>
      <c r="J88" s="42">
        <v>6</v>
      </c>
      <c r="K88" s="58">
        <v>120</v>
      </c>
    </row>
    <row r="89" spans="1:11" ht="27.75" customHeight="1">
      <c r="A89" s="12" t="s">
        <v>174</v>
      </c>
      <c r="B89" s="24" t="s">
        <v>89</v>
      </c>
      <c r="C89" s="14" t="s">
        <v>52</v>
      </c>
      <c r="D89" s="10"/>
      <c r="E89" s="10"/>
      <c r="F89" s="10">
        <v>1</v>
      </c>
      <c r="G89" s="44">
        <v>100</v>
      </c>
      <c r="H89" s="10">
        <v>2</v>
      </c>
      <c r="I89" s="43">
        <v>200</v>
      </c>
      <c r="J89" s="42">
        <v>2</v>
      </c>
      <c r="K89" s="58">
        <v>100</v>
      </c>
    </row>
    <row r="90" spans="1:11" ht="37.5" customHeight="1">
      <c r="A90" s="12" t="s">
        <v>175</v>
      </c>
      <c r="B90" s="25" t="s">
        <v>88</v>
      </c>
      <c r="C90" s="14" t="s">
        <v>52</v>
      </c>
      <c r="D90" s="10"/>
      <c r="E90" s="10"/>
      <c r="F90" s="10">
        <v>2</v>
      </c>
      <c r="G90" s="44">
        <v>100</v>
      </c>
      <c r="H90" s="10">
        <v>2</v>
      </c>
      <c r="I90" s="43">
        <v>100</v>
      </c>
      <c r="J90" s="42">
        <v>2</v>
      </c>
      <c r="K90" s="58">
        <v>100</v>
      </c>
    </row>
    <row r="91" spans="1:11" ht="29.25" customHeight="1">
      <c r="A91" s="12" t="s">
        <v>176</v>
      </c>
      <c r="B91" s="24" t="s">
        <v>89</v>
      </c>
      <c r="C91" s="14" t="s">
        <v>52</v>
      </c>
      <c r="D91" s="10"/>
      <c r="E91" s="10"/>
      <c r="F91" s="10"/>
      <c r="G91" s="57"/>
      <c r="H91" s="10"/>
      <c r="I91" s="58"/>
      <c r="J91" s="42"/>
      <c r="K91" s="58"/>
    </row>
    <row r="92" spans="1:11" ht="36.75" customHeight="1">
      <c r="A92" s="12" t="s">
        <v>177</v>
      </c>
      <c r="B92" s="15" t="s">
        <v>53</v>
      </c>
      <c r="C92" s="14" t="s">
        <v>7</v>
      </c>
      <c r="D92" s="10"/>
      <c r="E92" s="10" t="s">
        <v>92</v>
      </c>
      <c r="F92" s="44">
        <v>100</v>
      </c>
      <c r="G92" s="57"/>
      <c r="H92" s="44">
        <v>100</v>
      </c>
      <c r="I92" s="58"/>
      <c r="J92" s="43">
        <v>100</v>
      </c>
      <c r="K92" s="58"/>
    </row>
    <row r="93" spans="1:11" ht="21.75" customHeight="1">
      <c r="A93" s="12" t="s">
        <v>178</v>
      </c>
      <c r="B93" s="15" t="s">
        <v>54</v>
      </c>
      <c r="C93" s="14" t="s">
        <v>3</v>
      </c>
      <c r="D93" s="10"/>
      <c r="E93" s="10"/>
      <c r="F93" s="10">
        <v>242.8</v>
      </c>
      <c r="G93" s="57">
        <v>133.7</v>
      </c>
      <c r="H93" s="10">
        <v>275.4</v>
      </c>
      <c r="I93" s="58">
        <v>1.134</v>
      </c>
      <c r="J93" s="42">
        <v>320.4</v>
      </c>
      <c r="K93" s="58">
        <v>116.3</v>
      </c>
    </row>
    <row r="94" spans="1:11" ht="39.75" customHeight="1">
      <c r="A94" s="12" t="s">
        <v>179</v>
      </c>
      <c r="B94" s="15" t="s">
        <v>55</v>
      </c>
      <c r="C94" s="14" t="s">
        <v>7</v>
      </c>
      <c r="D94" s="10"/>
      <c r="E94" s="10" t="s">
        <v>92</v>
      </c>
      <c r="F94" s="10">
        <v>51.9</v>
      </c>
      <c r="G94" s="57">
        <v>89.6</v>
      </c>
      <c r="H94" s="10">
        <v>48.4</v>
      </c>
      <c r="I94" s="58">
        <v>0.932</v>
      </c>
      <c r="J94" s="42">
        <v>46.8</v>
      </c>
      <c r="K94" s="58">
        <v>96.9</v>
      </c>
    </row>
    <row r="95" spans="1:11" ht="39.75" customHeight="1">
      <c r="A95" s="12" t="s">
        <v>180</v>
      </c>
      <c r="B95" s="26" t="s">
        <v>68</v>
      </c>
      <c r="C95" s="14" t="s">
        <v>3</v>
      </c>
      <c r="D95" s="10"/>
      <c r="E95" s="10"/>
      <c r="F95" s="10">
        <v>25.9</v>
      </c>
      <c r="G95" s="57">
        <v>147.9</v>
      </c>
      <c r="H95" s="10">
        <v>25.81</v>
      </c>
      <c r="I95" s="58">
        <v>0.997</v>
      </c>
      <c r="J95" s="42">
        <v>26.6</v>
      </c>
      <c r="K95" s="58">
        <v>103.1</v>
      </c>
    </row>
    <row r="96" spans="1:11" ht="57.75" customHeight="1">
      <c r="A96" s="12" t="s">
        <v>181</v>
      </c>
      <c r="B96" s="27" t="s">
        <v>96</v>
      </c>
      <c r="C96" s="22" t="s">
        <v>7</v>
      </c>
      <c r="D96" s="10"/>
      <c r="E96" s="10"/>
      <c r="F96" s="10">
        <v>99.5</v>
      </c>
      <c r="G96" s="57" t="s">
        <v>92</v>
      </c>
      <c r="H96" s="10">
        <v>99.8</v>
      </c>
      <c r="I96" s="42" t="s">
        <v>92</v>
      </c>
      <c r="J96" s="42">
        <v>99.9</v>
      </c>
      <c r="K96" s="42" t="s">
        <v>92</v>
      </c>
    </row>
    <row r="97" spans="1:11" ht="54.75" customHeight="1">
      <c r="A97" s="12" t="s">
        <v>182</v>
      </c>
      <c r="B97" s="27" t="s">
        <v>104</v>
      </c>
      <c r="C97" s="22" t="s">
        <v>52</v>
      </c>
      <c r="D97" s="10"/>
      <c r="E97" s="10"/>
      <c r="F97" s="10">
        <v>848</v>
      </c>
      <c r="G97" s="57">
        <v>1.11</v>
      </c>
      <c r="H97" s="10">
        <v>921</v>
      </c>
      <c r="I97" s="43">
        <f>H97/F97*100</f>
        <v>108.60849056603774</v>
      </c>
      <c r="J97" s="42">
        <v>960</v>
      </c>
      <c r="K97" s="43">
        <f>J97/H97*100</f>
        <v>104.23452768729642</v>
      </c>
    </row>
    <row r="98" spans="1:11" ht="75" customHeight="1">
      <c r="A98" s="12" t="s">
        <v>183</v>
      </c>
      <c r="B98" s="27" t="s">
        <v>105</v>
      </c>
      <c r="C98" s="22" t="s">
        <v>85</v>
      </c>
      <c r="D98" s="10"/>
      <c r="E98" s="10"/>
      <c r="F98" s="10">
        <v>1484</v>
      </c>
      <c r="G98" s="57">
        <v>1.328</v>
      </c>
      <c r="H98" s="10">
        <v>1533</v>
      </c>
      <c r="I98" s="43">
        <f>H98/F98*100</f>
        <v>103.30188679245282</v>
      </c>
      <c r="J98" s="42">
        <v>1544</v>
      </c>
      <c r="K98" s="43">
        <f>J98/H98*100</f>
        <v>100.71754729288975</v>
      </c>
    </row>
    <row r="99" spans="1:11" s="5" customFormat="1" ht="99" customHeight="1">
      <c r="A99" s="12" t="s">
        <v>184</v>
      </c>
      <c r="B99" s="21" t="s">
        <v>97</v>
      </c>
      <c r="C99" s="22" t="s">
        <v>7</v>
      </c>
      <c r="D99" s="28"/>
      <c r="E99" s="28"/>
      <c r="F99" s="10">
        <v>84.2</v>
      </c>
      <c r="G99" s="10" t="s">
        <v>92</v>
      </c>
      <c r="H99" s="10">
        <v>84.5</v>
      </c>
      <c r="I99" s="42" t="s">
        <v>92</v>
      </c>
      <c r="J99" s="60">
        <v>84.9</v>
      </c>
      <c r="K99" s="42" t="s">
        <v>92</v>
      </c>
    </row>
    <row r="100" spans="1:11" s="5" customFormat="1" ht="38.25" customHeight="1">
      <c r="A100" s="12" t="s">
        <v>185</v>
      </c>
      <c r="B100" s="15" t="s">
        <v>98</v>
      </c>
      <c r="C100" s="14" t="s">
        <v>7</v>
      </c>
      <c r="D100" s="28"/>
      <c r="E100" s="28"/>
      <c r="F100" s="10">
        <v>96.5</v>
      </c>
      <c r="G100" s="10" t="s">
        <v>92</v>
      </c>
      <c r="H100" s="10">
        <v>100</v>
      </c>
      <c r="I100" s="42" t="s">
        <v>92</v>
      </c>
      <c r="J100" s="60">
        <v>100</v>
      </c>
      <c r="K100" s="42" t="s">
        <v>92</v>
      </c>
    </row>
    <row r="101" spans="1:11" s="5" customFormat="1" ht="39.75" customHeight="1">
      <c r="A101" s="12" t="s">
        <v>186</v>
      </c>
      <c r="B101" s="15" t="s">
        <v>99</v>
      </c>
      <c r="C101" s="14" t="s">
        <v>7</v>
      </c>
      <c r="D101" s="28"/>
      <c r="E101" s="28"/>
      <c r="F101" s="10">
        <v>90.6</v>
      </c>
      <c r="G101" s="10" t="s">
        <v>92</v>
      </c>
      <c r="H101" s="10">
        <v>90.8</v>
      </c>
      <c r="I101" s="42" t="s">
        <v>92</v>
      </c>
      <c r="J101" s="60">
        <v>91.1</v>
      </c>
      <c r="K101" s="42" t="s">
        <v>92</v>
      </c>
    </row>
    <row r="102" spans="1:11" s="5" customFormat="1" ht="40.5" customHeight="1">
      <c r="A102" s="12" t="s">
        <v>187</v>
      </c>
      <c r="B102" s="15" t="s">
        <v>100</v>
      </c>
      <c r="C102" s="14" t="s">
        <v>7</v>
      </c>
      <c r="D102" s="28"/>
      <c r="E102" s="28"/>
      <c r="F102" s="44">
        <v>97</v>
      </c>
      <c r="G102" s="10" t="s">
        <v>92</v>
      </c>
      <c r="H102" s="10">
        <v>97.4</v>
      </c>
      <c r="I102" s="53" t="s">
        <v>92</v>
      </c>
      <c r="J102" s="60">
        <v>97.5</v>
      </c>
      <c r="K102" s="53" t="s">
        <v>92</v>
      </c>
    </row>
    <row r="103" spans="1:11" s="5" customFormat="1" ht="38.25" customHeight="1">
      <c r="A103" s="12" t="s">
        <v>188</v>
      </c>
      <c r="B103" s="15" t="s">
        <v>101</v>
      </c>
      <c r="C103" s="14" t="s">
        <v>7</v>
      </c>
      <c r="D103" s="28"/>
      <c r="E103" s="28"/>
      <c r="F103" s="10">
        <v>82.9</v>
      </c>
      <c r="G103" s="10" t="s">
        <v>92</v>
      </c>
      <c r="H103" s="10">
        <v>83.5</v>
      </c>
      <c r="I103" s="53" t="s">
        <v>92</v>
      </c>
      <c r="J103" s="60">
        <v>84.6</v>
      </c>
      <c r="K103" s="53" t="s">
        <v>92</v>
      </c>
    </row>
    <row r="104" spans="1:11" s="5" customFormat="1" ht="24.75" customHeight="1">
      <c r="A104" s="12" t="s">
        <v>189</v>
      </c>
      <c r="B104" s="15" t="s">
        <v>102</v>
      </c>
      <c r="C104" s="14" t="s">
        <v>7</v>
      </c>
      <c r="D104" s="28"/>
      <c r="E104" s="28"/>
      <c r="F104" s="10">
        <v>97.8</v>
      </c>
      <c r="G104" s="10" t="s">
        <v>92</v>
      </c>
      <c r="H104" s="10">
        <v>98.2</v>
      </c>
      <c r="I104" s="53" t="s">
        <v>92</v>
      </c>
      <c r="J104" s="55">
        <v>98.7</v>
      </c>
      <c r="K104" s="53" t="s">
        <v>92</v>
      </c>
    </row>
    <row r="105" spans="1:11" s="5" customFormat="1" ht="39.75" customHeight="1">
      <c r="A105" s="12" t="s">
        <v>190</v>
      </c>
      <c r="B105" s="15" t="s">
        <v>106</v>
      </c>
      <c r="C105" s="14" t="s">
        <v>7</v>
      </c>
      <c r="D105" s="28"/>
      <c r="E105" s="28"/>
      <c r="F105" s="10">
        <v>84.2</v>
      </c>
      <c r="G105" s="10" t="s">
        <v>92</v>
      </c>
      <c r="H105" s="10">
        <v>84.9</v>
      </c>
      <c r="I105" s="53" t="s">
        <v>92</v>
      </c>
      <c r="J105" s="62">
        <v>86</v>
      </c>
      <c r="K105" s="53" t="s">
        <v>92</v>
      </c>
    </row>
    <row r="106" spans="1:11" s="5" customFormat="1" ht="38.25" customHeight="1">
      <c r="A106" s="12" t="s">
        <v>191</v>
      </c>
      <c r="B106" s="15" t="s">
        <v>103</v>
      </c>
      <c r="C106" s="14" t="s">
        <v>7</v>
      </c>
      <c r="D106" s="28"/>
      <c r="E106" s="28"/>
      <c r="F106" s="10">
        <v>1.9</v>
      </c>
      <c r="G106" s="10" t="s">
        <v>92</v>
      </c>
      <c r="H106" s="10">
        <v>1.9</v>
      </c>
      <c r="I106" s="53" t="s">
        <v>92</v>
      </c>
      <c r="J106" s="61">
        <v>1.6</v>
      </c>
      <c r="K106" s="53" t="s">
        <v>92</v>
      </c>
    </row>
    <row r="107" spans="1:11" ht="22.5" customHeight="1">
      <c r="A107" s="9" t="s">
        <v>192</v>
      </c>
      <c r="B107" s="69" t="s">
        <v>40</v>
      </c>
      <c r="C107" s="64"/>
      <c r="D107" s="10"/>
      <c r="E107" s="10"/>
      <c r="F107" s="10"/>
      <c r="G107" s="10"/>
      <c r="H107" s="10"/>
      <c r="I107" s="11"/>
      <c r="J107" s="11"/>
      <c r="K107" s="11"/>
    </row>
    <row r="108" spans="1:11" ht="59.25" customHeight="1">
      <c r="A108" s="12" t="s">
        <v>193</v>
      </c>
      <c r="B108" s="15" t="s">
        <v>47</v>
      </c>
      <c r="C108" s="14" t="s">
        <v>41</v>
      </c>
      <c r="D108" s="10"/>
      <c r="E108" s="10"/>
      <c r="F108" s="38">
        <v>53467.7</v>
      </c>
      <c r="G108" s="39">
        <v>110.34324064405085</v>
      </c>
      <c r="H108" s="40">
        <v>60205.5</v>
      </c>
      <c r="I108" s="41">
        <v>112.60162677653986</v>
      </c>
      <c r="J108" s="42">
        <v>67083.6</v>
      </c>
      <c r="K108" s="43">
        <f>SUM(J108/H108)*100</f>
        <v>111.42437152751825</v>
      </c>
    </row>
    <row r="109" spans="1:11" ht="22.5" customHeight="1">
      <c r="A109" s="12" t="s">
        <v>194</v>
      </c>
      <c r="B109" s="15" t="s">
        <v>42</v>
      </c>
      <c r="C109" s="14" t="s">
        <v>41</v>
      </c>
      <c r="D109" s="10"/>
      <c r="E109" s="10"/>
      <c r="F109" s="38">
        <v>38758</v>
      </c>
      <c r="G109" s="39">
        <v>106.83433208558213</v>
      </c>
      <c r="H109" s="40">
        <v>41510.1</v>
      </c>
      <c r="I109" s="41">
        <v>107.100727591723</v>
      </c>
      <c r="J109" s="42">
        <v>45765</v>
      </c>
      <c r="K109" s="43">
        <v>110.3</v>
      </c>
    </row>
    <row r="110" spans="1:11" ht="19.5" customHeight="1">
      <c r="A110" s="12" t="s">
        <v>195</v>
      </c>
      <c r="B110" s="15" t="s">
        <v>43</v>
      </c>
      <c r="C110" s="14" t="s">
        <v>41</v>
      </c>
      <c r="D110" s="10"/>
      <c r="E110" s="10"/>
      <c r="F110" s="43">
        <v>185708.0924855491</v>
      </c>
      <c r="G110" s="43">
        <v>104.3</v>
      </c>
      <c r="H110" s="43">
        <v>204200</v>
      </c>
      <c r="I110" s="43">
        <v>110</v>
      </c>
      <c r="J110" s="43">
        <v>226840</v>
      </c>
      <c r="K110" s="43">
        <v>111.1</v>
      </c>
    </row>
    <row r="111" spans="1:11" ht="45" customHeight="1">
      <c r="A111" s="12" t="s">
        <v>196</v>
      </c>
      <c r="B111" s="15" t="s">
        <v>48</v>
      </c>
      <c r="C111" s="14" t="s">
        <v>7</v>
      </c>
      <c r="D111" s="10"/>
      <c r="E111" s="10" t="s">
        <v>92</v>
      </c>
      <c r="F111" s="10">
        <v>109.5</v>
      </c>
      <c r="G111" s="10"/>
      <c r="H111" s="10">
        <v>103.6</v>
      </c>
      <c r="I111" s="44"/>
      <c r="J111" s="42">
        <v>103.7</v>
      </c>
      <c r="K111" s="43"/>
    </row>
    <row r="112" spans="1:11" ht="43.5" customHeight="1">
      <c r="A112" s="12" t="s">
        <v>197</v>
      </c>
      <c r="B112" s="15" t="s">
        <v>44</v>
      </c>
      <c r="C112" s="14" t="s">
        <v>41</v>
      </c>
      <c r="D112" s="10"/>
      <c r="E112" s="10"/>
      <c r="F112" s="10">
        <v>13144.5</v>
      </c>
      <c r="G112" s="44">
        <v>109.24526890567732</v>
      </c>
      <c r="H112" s="10">
        <v>14445</v>
      </c>
      <c r="I112" s="44">
        <v>109.89387196165697</v>
      </c>
      <c r="J112" s="42">
        <v>15911.3</v>
      </c>
      <c r="K112" s="43">
        <f>SUM(J112/H112)*100</f>
        <v>110.1509172724126</v>
      </c>
    </row>
    <row r="113" spans="1:11" ht="40.5" customHeight="1">
      <c r="A113" s="12" t="s">
        <v>198</v>
      </c>
      <c r="B113" s="15" t="s">
        <v>45</v>
      </c>
      <c r="C113" s="14" t="s">
        <v>7</v>
      </c>
      <c r="D113" s="10"/>
      <c r="E113" s="10" t="s">
        <v>92</v>
      </c>
      <c r="F113" s="10">
        <v>176.4</v>
      </c>
      <c r="G113" s="10"/>
      <c r="H113" s="10">
        <v>189.1</v>
      </c>
      <c r="I113" s="45"/>
      <c r="J113" s="42">
        <v>194.1</v>
      </c>
      <c r="K113" s="43">
        <f>SUM(J113/H113)*100</f>
        <v>102.64410364886302</v>
      </c>
    </row>
    <row r="114" spans="1:11" ht="24.75" customHeight="1">
      <c r="A114" s="12" t="s">
        <v>199</v>
      </c>
      <c r="B114" s="15" t="s">
        <v>80</v>
      </c>
      <c r="C114" s="14" t="s">
        <v>46</v>
      </c>
      <c r="D114" s="10"/>
      <c r="E114" s="10"/>
      <c r="F114" s="44">
        <v>119.9</v>
      </c>
      <c r="G114" s="56">
        <v>103.6</v>
      </c>
      <c r="H114" s="56">
        <v>136.1</v>
      </c>
      <c r="I114" s="55">
        <v>113.5</v>
      </c>
      <c r="J114" s="55">
        <v>150.9</v>
      </c>
      <c r="K114" s="55">
        <v>110.9</v>
      </c>
    </row>
    <row r="115" spans="1:11" ht="23.25" customHeight="1">
      <c r="A115" s="12" t="s">
        <v>200</v>
      </c>
      <c r="B115" s="15" t="s">
        <v>81</v>
      </c>
      <c r="C115" s="14" t="s">
        <v>46</v>
      </c>
      <c r="D115" s="10"/>
      <c r="E115" s="10"/>
      <c r="F115" s="44">
        <v>52.95</v>
      </c>
      <c r="G115" s="44">
        <v>103.4</v>
      </c>
      <c r="H115" s="44">
        <v>54.7</v>
      </c>
      <c r="I115" s="43">
        <v>103.2</v>
      </c>
      <c r="J115" s="43">
        <v>59.4</v>
      </c>
      <c r="K115" s="43">
        <v>108.6</v>
      </c>
    </row>
    <row r="116" spans="1:11" ht="58.5" customHeight="1">
      <c r="A116" s="12" t="s">
        <v>201</v>
      </c>
      <c r="B116" s="19" t="s">
        <v>82</v>
      </c>
      <c r="C116" s="20" t="s">
        <v>63</v>
      </c>
      <c r="D116" s="10"/>
      <c r="E116" s="10"/>
      <c r="F116" s="10">
        <v>9.9</v>
      </c>
      <c r="G116" s="10">
        <v>133.7</v>
      </c>
      <c r="H116" s="10">
        <v>13.2</v>
      </c>
      <c r="I116" s="42">
        <v>133.3</v>
      </c>
      <c r="J116" s="42">
        <v>14.6</v>
      </c>
      <c r="K116" s="43">
        <f>SUM(J116/H116*100)</f>
        <v>110.60606060606062</v>
      </c>
    </row>
    <row r="117" spans="1:11" ht="17.25" customHeight="1">
      <c r="A117" s="29"/>
      <c r="B117" s="30"/>
      <c r="C117" s="31"/>
      <c r="D117" s="32"/>
      <c r="E117" s="32"/>
      <c r="F117" s="32"/>
      <c r="G117" s="32"/>
      <c r="H117" s="32"/>
      <c r="I117" s="29"/>
      <c r="J117" s="29"/>
      <c r="K117" s="29"/>
    </row>
    <row r="118" spans="1:11" ht="18.75" hidden="1">
      <c r="A118" s="29"/>
      <c r="B118" s="30"/>
      <c r="C118" s="31"/>
      <c r="D118" s="32"/>
      <c r="E118" s="32"/>
      <c r="F118" s="32"/>
      <c r="G118" s="32"/>
      <c r="H118" s="32"/>
      <c r="I118" s="29"/>
      <c r="J118" s="29"/>
      <c r="K118" s="29"/>
    </row>
    <row r="119" spans="1:11" ht="22.5">
      <c r="A119" s="29"/>
      <c r="B119" s="33" t="s">
        <v>229</v>
      </c>
      <c r="C119" s="29"/>
      <c r="D119" s="29"/>
      <c r="E119" s="29"/>
      <c r="F119" s="29"/>
      <c r="G119" s="29"/>
      <c r="H119" s="29"/>
      <c r="I119" s="29"/>
      <c r="J119" s="29"/>
      <c r="K119" s="29"/>
    </row>
    <row r="120" spans="1:11" ht="22.5">
      <c r="A120" s="29"/>
      <c r="B120" s="34" t="s">
        <v>236</v>
      </c>
      <c r="C120" s="29"/>
      <c r="D120" s="29"/>
      <c r="E120" s="29"/>
      <c r="F120" s="29"/>
      <c r="G120" s="29"/>
      <c r="H120" s="29"/>
      <c r="I120" s="29"/>
      <c r="J120" s="29"/>
      <c r="K120" s="29"/>
    </row>
    <row r="121" spans="1:11" ht="22.5">
      <c r="A121" s="29"/>
      <c r="B121" s="34" t="s">
        <v>230</v>
      </c>
      <c r="C121" s="29"/>
      <c r="D121" s="29"/>
      <c r="E121" s="29"/>
      <c r="F121" s="29"/>
      <c r="G121" s="29"/>
      <c r="H121" s="29"/>
      <c r="I121" s="29"/>
      <c r="J121" s="29"/>
      <c r="K121" s="29"/>
    </row>
    <row r="123" ht="12.75">
      <c r="B123" s="4"/>
    </row>
    <row r="124" ht="18.75">
      <c r="B124" s="29" t="s">
        <v>247</v>
      </c>
    </row>
  </sheetData>
  <sheetProtection/>
  <mergeCells count="16">
    <mergeCell ref="A4:K4"/>
    <mergeCell ref="A5:K5"/>
    <mergeCell ref="B86:C86"/>
    <mergeCell ref="B107:C107"/>
    <mergeCell ref="B52:C52"/>
    <mergeCell ref="B55:C55"/>
    <mergeCell ref="B67:C67"/>
    <mergeCell ref="B58:C58"/>
    <mergeCell ref="B71:C71"/>
    <mergeCell ref="B80:C80"/>
    <mergeCell ref="B49:C49"/>
    <mergeCell ref="B21:C21"/>
    <mergeCell ref="B8:C8"/>
    <mergeCell ref="B12:C12"/>
    <mergeCell ref="B46:C46"/>
    <mergeCell ref="B30:C30"/>
  </mergeCells>
  <printOptions/>
  <pageMargins left="0.5511811023622047" right="0.35433070866141736" top="0.3937007874015748" bottom="0.3937007874015748" header="0.5118110236220472" footer="0.5118110236220472"/>
  <pageSetup horizontalDpi="600" verticalDpi="600" orientation="landscape" paperSize="9" scale="45" r:id="rId1"/>
  <rowBreaks count="2" manualBreakCount="2">
    <brk id="54" max="255" man="1"/>
    <brk id="9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AdmHmao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Kokorina</dc:creator>
  <cp:keywords/>
  <dc:description/>
  <cp:lastModifiedBy>Пивоварчик Лидия Геннадьевна</cp:lastModifiedBy>
  <cp:lastPrinted>2014-01-23T06:29:54Z</cp:lastPrinted>
  <dcterms:created xsi:type="dcterms:W3CDTF">2007-04-10T02:31:52Z</dcterms:created>
  <dcterms:modified xsi:type="dcterms:W3CDTF">2014-01-28T06:15:00Z</dcterms:modified>
  <cp:category/>
  <cp:version/>
  <cp:contentType/>
  <cp:contentStatus/>
</cp:coreProperties>
</file>